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ev\Claude\2025-11-12\"/>
    </mc:Choice>
  </mc:AlternateContent>
  <xr:revisionPtr revIDLastSave="5" documentId="13_ncr:1_{5559FD8F-D36C-4623-A5A0-C4A62D3E0DFE}" xr6:coauthVersionLast="47" xr6:coauthVersionMax="47" xr10:uidLastSave="{7358D3AB-89C4-4700-BA14-F029EC484506}"/>
  <bookViews>
    <workbookView xWindow="28680" yWindow="-120" windowWidth="29040" windowHeight="15720" activeTab="1" xr2:uid="{EA9F70A6-F99B-4249-9DE8-E6C5DE381C8C}"/>
  </bookViews>
  <sheets>
    <sheet name="Database Sizing" sheetId="2" r:id="rId1"/>
    <sheet name="COLUMNS" sheetId="4" r:id="rId2"/>
    <sheet name="INDEXES" sheetId="7" r:id="rId3"/>
    <sheet name="TABLES" sheetId="9" r:id="rId4"/>
    <sheet name="CALCULATIONS" sheetId="8" r:id="rId5"/>
  </sheets>
  <externalReferences>
    <externalReference r:id="rId6"/>
  </externalReferences>
  <definedNames>
    <definedName name="_xlnm._FilterDatabase" localSheetId="1" hidden="1">COLUMNS!$A$1:$G$9</definedName>
    <definedName name="NVARCHAR2_Column_Type">COLUMNS!#REF!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4" i="9" l="1"/>
  <c r="C84" i="9"/>
  <c r="D79" i="9"/>
  <c r="C79" i="9"/>
  <c r="B84" i="9"/>
  <c r="B79" i="9"/>
  <c r="C52" i="9"/>
  <c r="G627" i="4"/>
  <c r="G621" i="4"/>
  <c r="B52" i="9"/>
  <c r="D52" i="9" s="1"/>
  <c r="G9" i="4"/>
  <c r="G530" i="4"/>
  <c r="E242" i="7"/>
  <c r="E227" i="7"/>
  <c r="G883" i="4"/>
  <c r="F870" i="4"/>
  <c r="F871" i="4"/>
  <c r="F872" i="4"/>
  <c r="F873" i="4"/>
  <c r="F874" i="4"/>
  <c r="F875" i="4"/>
  <c r="F876" i="4"/>
  <c r="F877" i="4"/>
  <c r="F878" i="4"/>
  <c r="F879" i="4"/>
  <c r="F880" i="4"/>
  <c r="F881" i="4"/>
  <c r="F882" i="4"/>
  <c r="F883" i="4"/>
  <c r="G818" i="4"/>
  <c r="F818" i="4"/>
  <c r="F812" i="4"/>
  <c r="F813" i="4"/>
  <c r="F814" i="4"/>
  <c r="F815" i="4"/>
  <c r="F816" i="4"/>
  <c r="F817" i="4"/>
  <c r="F620" i="4"/>
  <c r="F621" i="4"/>
  <c r="E145" i="7"/>
  <c r="F253" i="4"/>
  <c r="F252" i="4"/>
  <c r="F251" i="4"/>
  <c r="F250" i="4"/>
  <c r="F249" i="4"/>
  <c r="F248" i="4"/>
  <c r="E3" i="7"/>
  <c r="C2" i="9" s="1"/>
  <c r="E6" i="7"/>
  <c r="C3" i="9" s="1"/>
  <c r="E9" i="7"/>
  <c r="C4" i="9" s="1"/>
  <c r="E12" i="7"/>
  <c r="C5" i="9" s="1"/>
  <c r="E15" i="7"/>
  <c r="C6" i="9" s="1"/>
  <c r="E18" i="7"/>
  <c r="C7" i="9" s="1"/>
  <c r="E22" i="7"/>
  <c r="E25" i="7"/>
  <c r="C9" i="9" s="1"/>
  <c r="E28" i="7"/>
  <c r="C10" i="9" s="1"/>
  <c r="E31" i="7"/>
  <c r="C11" i="9" s="1"/>
  <c r="E36" i="7"/>
  <c r="C12" i="9" s="1"/>
  <c r="E39" i="7"/>
  <c r="C13" i="9" s="1"/>
  <c r="E42" i="7"/>
  <c r="C14" i="9" s="1"/>
  <c r="E50" i="7"/>
  <c r="E53" i="7"/>
  <c r="C16" i="9" s="1"/>
  <c r="E56" i="7"/>
  <c r="C17" i="9" s="1"/>
  <c r="E59" i="7"/>
  <c r="C18" i="9" s="1"/>
  <c r="E62" i="7"/>
  <c r="C19" i="9" s="1"/>
  <c r="E65" i="7"/>
  <c r="E68" i="7"/>
  <c r="C21" i="9" s="1"/>
  <c r="E71" i="7"/>
  <c r="C22" i="9" s="1"/>
  <c r="E74" i="7"/>
  <c r="E77" i="7"/>
  <c r="C24" i="9" s="1"/>
  <c r="E80" i="7"/>
  <c r="C28" i="9" s="1"/>
  <c r="E83" i="7"/>
  <c r="C29" i="9" s="1"/>
  <c r="E96" i="7"/>
  <c r="C35" i="9" s="1"/>
  <c r="E103" i="7"/>
  <c r="C37" i="9" s="1"/>
  <c r="E106" i="7"/>
  <c r="C38" i="9" s="1"/>
  <c r="E110" i="7"/>
  <c r="C39" i="9" s="1"/>
  <c r="E114" i="7"/>
  <c r="C40" i="9" s="1"/>
  <c r="E117" i="7"/>
  <c r="C27" i="9" s="1"/>
  <c r="E122" i="7"/>
  <c r="C43" i="9" s="1"/>
  <c r="E130" i="7"/>
  <c r="C46" i="9" s="1"/>
  <c r="E133" i="7"/>
  <c r="C47" i="9" s="1"/>
  <c r="E143" i="7"/>
  <c r="C51" i="9" s="1"/>
  <c r="E154" i="7"/>
  <c r="C55" i="9" s="1"/>
  <c r="E170" i="7"/>
  <c r="C61" i="9" s="1"/>
  <c r="E174" i="7"/>
  <c r="C62" i="9" s="1"/>
  <c r="E177" i="7"/>
  <c r="C63" i="9" s="1"/>
  <c r="E180" i="7"/>
  <c r="C64" i="9" s="1"/>
  <c r="E187" i="7"/>
  <c r="C67" i="9" s="1"/>
  <c r="E193" i="7"/>
  <c r="C70" i="9" s="1"/>
  <c r="E197" i="7"/>
  <c r="C71" i="9" s="1"/>
  <c r="E203" i="7"/>
  <c r="C72" i="9" s="1"/>
  <c r="E209" i="7"/>
  <c r="C73" i="9" s="1"/>
  <c r="E213" i="7"/>
  <c r="C74" i="9" s="1"/>
  <c r="E219" i="7"/>
  <c r="C75" i="9" s="1"/>
  <c r="E223" i="7"/>
  <c r="C77" i="9" s="1"/>
  <c r="E225" i="7"/>
  <c r="C78" i="9" s="1"/>
  <c r="E229" i="7"/>
  <c r="C80" i="9" s="1"/>
  <c r="E232" i="7"/>
  <c r="C81" i="9" s="1"/>
  <c r="E240" i="7"/>
  <c r="C83" i="9" s="1"/>
  <c r="F247" i="4"/>
  <c r="F147" i="4"/>
  <c r="E234" i="7"/>
  <c r="C82" i="9" s="1"/>
  <c r="E184" i="7"/>
  <c r="C66" i="9" s="1"/>
  <c r="E164" i="7"/>
  <c r="C60" i="9" s="1"/>
  <c r="E160" i="7"/>
  <c r="C58" i="9" s="1"/>
  <c r="E156" i="7"/>
  <c r="C56" i="9" s="1"/>
  <c r="E147" i="7"/>
  <c r="C53" i="9" s="1"/>
  <c r="E137" i="7"/>
  <c r="C49" i="9" s="1"/>
  <c r="E135" i="7"/>
  <c r="C48" i="9" s="1"/>
  <c r="E126" i="7"/>
  <c r="C45" i="9" s="1"/>
  <c r="E124" i="7"/>
  <c r="C44" i="9" s="1"/>
  <c r="E98" i="7"/>
  <c r="C36" i="9" s="1"/>
  <c r="E93" i="7"/>
  <c r="C34" i="9" s="1"/>
  <c r="E91" i="7"/>
  <c r="C33" i="9" s="1"/>
  <c r="E89" i="7"/>
  <c r="C32" i="9" s="1"/>
  <c r="E87" i="7"/>
  <c r="C31" i="9" s="1"/>
  <c r="E85" i="7"/>
  <c r="C30" i="9" s="1"/>
  <c r="F868" i="4"/>
  <c r="F867" i="4"/>
  <c r="F866" i="4"/>
  <c r="F865" i="4"/>
  <c r="F864" i="4"/>
  <c r="F863" i="4"/>
  <c r="F862" i="4"/>
  <c r="F860" i="4"/>
  <c r="F859" i="4"/>
  <c r="F855" i="4"/>
  <c r="F856" i="4"/>
  <c r="F793" i="4"/>
  <c r="F792" i="4"/>
  <c r="F791" i="4"/>
  <c r="F790" i="4"/>
  <c r="F789" i="4"/>
  <c r="F788" i="4"/>
  <c r="F787" i="4"/>
  <c r="F776" i="4"/>
  <c r="F775" i="4"/>
  <c r="F774" i="4"/>
  <c r="F773" i="4"/>
  <c r="F772" i="4"/>
  <c r="F771" i="4"/>
  <c r="F770" i="4"/>
  <c r="F768" i="4"/>
  <c r="F767" i="4"/>
  <c r="F766" i="4"/>
  <c r="F765" i="4"/>
  <c r="F764" i="4"/>
  <c r="F763" i="4"/>
  <c r="F762" i="4"/>
  <c r="F760" i="4"/>
  <c r="F759" i="4"/>
  <c r="F758" i="4"/>
  <c r="F757" i="4"/>
  <c r="F756" i="4"/>
  <c r="F755" i="4"/>
  <c r="F754" i="4"/>
  <c r="F753" i="4"/>
  <c r="F752" i="4"/>
  <c r="F750" i="4"/>
  <c r="F749" i="4"/>
  <c r="F748" i="4"/>
  <c r="F747" i="4"/>
  <c r="F729" i="4"/>
  <c r="F728" i="4"/>
  <c r="F727" i="4"/>
  <c r="F726" i="4"/>
  <c r="F725" i="4"/>
  <c r="F724" i="4"/>
  <c r="F723" i="4"/>
  <c r="F722" i="4"/>
  <c r="F721" i="4"/>
  <c r="F720" i="4"/>
  <c r="F719" i="4"/>
  <c r="F718" i="4"/>
  <c r="F717" i="4"/>
  <c r="F716" i="4"/>
  <c r="F715" i="4"/>
  <c r="F714" i="4"/>
  <c r="F711" i="4"/>
  <c r="F688" i="4"/>
  <c r="F687" i="4"/>
  <c r="F686" i="4"/>
  <c r="F685" i="4"/>
  <c r="F682" i="4"/>
  <c r="F681" i="4"/>
  <c r="F680" i="4"/>
  <c r="F679" i="4"/>
  <c r="F678" i="4"/>
  <c r="F677" i="4"/>
  <c r="F675" i="4"/>
  <c r="F674" i="4"/>
  <c r="F673" i="4"/>
  <c r="F672" i="4"/>
  <c r="F671" i="4"/>
  <c r="F662" i="4"/>
  <c r="F661" i="4"/>
  <c r="F660" i="4"/>
  <c r="F652" i="4"/>
  <c r="F651" i="4"/>
  <c r="F650" i="4"/>
  <c r="F649" i="4"/>
  <c r="F648" i="4"/>
  <c r="F647" i="4"/>
  <c r="F646" i="4"/>
  <c r="F644" i="4"/>
  <c r="F643" i="4"/>
  <c r="F642" i="4"/>
  <c r="F641" i="4"/>
  <c r="F640" i="4"/>
  <c r="F639" i="4"/>
  <c r="F638" i="4"/>
  <c r="F637" i="4"/>
  <c r="F636" i="4"/>
  <c r="F635" i="4"/>
  <c r="F627" i="4"/>
  <c r="F626" i="4"/>
  <c r="F625" i="4"/>
  <c r="F624" i="4"/>
  <c r="F623" i="4"/>
  <c r="F618" i="4"/>
  <c r="F617" i="4"/>
  <c r="F616" i="4"/>
  <c r="F615" i="4"/>
  <c r="F614" i="4"/>
  <c r="F613" i="4"/>
  <c r="F612" i="4"/>
  <c r="F611" i="4"/>
  <c r="F610" i="4"/>
  <c r="F608" i="4"/>
  <c r="F607" i="4"/>
  <c r="F592" i="4"/>
  <c r="F591" i="4"/>
  <c r="F590" i="4"/>
  <c r="F589" i="4"/>
  <c r="F588" i="4"/>
  <c r="F587" i="4"/>
  <c r="F585" i="4"/>
  <c r="F584" i="4"/>
  <c r="F583" i="4"/>
  <c r="F582" i="4"/>
  <c r="F581" i="4"/>
  <c r="F578" i="4"/>
  <c r="F577" i="4"/>
  <c r="F576" i="4"/>
  <c r="F575" i="4"/>
  <c r="F574" i="4"/>
  <c r="F573" i="4"/>
  <c r="F572" i="4"/>
  <c r="F571" i="4"/>
  <c r="F570" i="4"/>
  <c r="F568" i="4"/>
  <c r="F567" i="4"/>
  <c r="F566" i="4"/>
  <c r="F565" i="4"/>
  <c r="F564" i="4"/>
  <c r="F563" i="4"/>
  <c r="F562" i="4"/>
  <c r="F561" i="4"/>
  <c r="F560" i="4"/>
  <c r="F559" i="4"/>
  <c r="F558" i="4"/>
  <c r="F557" i="4"/>
  <c r="F556" i="4"/>
  <c r="F555" i="4"/>
  <c r="F554" i="4"/>
  <c r="F553" i="4"/>
  <c r="F552" i="4"/>
  <c r="F551" i="4"/>
  <c r="F550" i="4"/>
  <c r="F549" i="4"/>
  <c r="F548" i="4"/>
  <c r="F547" i="4"/>
  <c r="F546" i="4"/>
  <c r="F545" i="4"/>
  <c r="F544" i="4"/>
  <c r="F543" i="4"/>
  <c r="F542" i="4"/>
  <c r="F541" i="4"/>
  <c r="F540" i="4"/>
  <c r="F539" i="4"/>
  <c r="F538" i="4"/>
  <c r="F537" i="4"/>
  <c r="F536" i="4"/>
  <c r="F535" i="4"/>
  <c r="F534" i="4"/>
  <c r="F533" i="4"/>
  <c r="F532" i="4"/>
  <c r="F529" i="4"/>
  <c r="F528" i="4"/>
  <c r="F527" i="4"/>
  <c r="F526" i="4"/>
  <c r="F525" i="4"/>
  <c r="F524" i="4"/>
  <c r="F523" i="4"/>
  <c r="F521" i="4"/>
  <c r="G521" i="4" s="1"/>
  <c r="B44" i="9" s="1"/>
  <c r="F512" i="4"/>
  <c r="F511" i="4"/>
  <c r="F510" i="4"/>
  <c r="F508" i="4"/>
  <c r="F507" i="4"/>
  <c r="F505" i="4"/>
  <c r="F504" i="4"/>
  <c r="F503" i="4"/>
  <c r="F502" i="4"/>
  <c r="F500" i="4"/>
  <c r="F499" i="4"/>
  <c r="F498" i="4"/>
  <c r="F497" i="4"/>
  <c r="F496" i="4"/>
  <c r="F495" i="4"/>
  <c r="F494" i="4"/>
  <c r="F492" i="4"/>
  <c r="F491" i="4"/>
  <c r="F490" i="4"/>
  <c r="F489" i="4"/>
  <c r="F488" i="4"/>
  <c r="F487" i="4"/>
  <c r="F486" i="4"/>
  <c r="F485" i="4"/>
  <c r="F484" i="4"/>
  <c r="F480" i="4"/>
  <c r="F479" i="4"/>
  <c r="F478" i="4"/>
  <c r="F477" i="4"/>
  <c r="F476" i="4"/>
  <c r="F475" i="4"/>
  <c r="F474" i="4"/>
  <c r="F473" i="4"/>
  <c r="F472" i="4"/>
  <c r="F471" i="4"/>
  <c r="F470" i="4"/>
  <c r="F468" i="4"/>
  <c r="F467" i="4"/>
  <c r="F466" i="4"/>
  <c r="F465" i="4"/>
  <c r="F464" i="4"/>
  <c r="F463" i="4"/>
  <c r="F462" i="4"/>
  <c r="F461" i="4"/>
  <c r="F460" i="4"/>
  <c r="F459" i="4"/>
  <c r="F458" i="4"/>
  <c r="F457" i="4"/>
  <c r="F456" i="4"/>
  <c r="F455" i="4"/>
  <c r="F454" i="4"/>
  <c r="F453" i="4"/>
  <c r="F452" i="4"/>
  <c r="F451" i="4"/>
  <c r="F450" i="4"/>
  <c r="F449" i="4"/>
  <c r="F448" i="4"/>
  <c r="F447" i="4"/>
  <c r="F446" i="4"/>
  <c r="F445" i="4"/>
  <c r="F444" i="4"/>
  <c r="F443" i="4"/>
  <c r="F442" i="4"/>
  <c r="F441" i="4"/>
  <c r="F440" i="4"/>
  <c r="F439" i="4"/>
  <c r="F438" i="4"/>
  <c r="F437" i="4"/>
  <c r="F436" i="4"/>
  <c r="F435" i="4"/>
  <c r="F434" i="4"/>
  <c r="F433" i="4"/>
  <c r="F432" i="4"/>
  <c r="F431" i="4"/>
  <c r="F430" i="4"/>
  <c r="F428" i="4"/>
  <c r="F427" i="4"/>
  <c r="F426" i="4"/>
  <c r="F425" i="4"/>
  <c r="F424" i="4"/>
  <c r="F423" i="4"/>
  <c r="F422" i="4"/>
  <c r="F418" i="4"/>
  <c r="F417" i="4"/>
  <c r="F416" i="4"/>
  <c r="F411" i="4"/>
  <c r="F410" i="4"/>
  <c r="F409" i="4"/>
  <c r="F408" i="4"/>
  <c r="F407" i="4"/>
  <c r="F406" i="4"/>
  <c r="F405" i="4"/>
  <c r="F403" i="4"/>
  <c r="F401" i="4"/>
  <c r="F400" i="4"/>
  <c r="F399" i="4"/>
  <c r="F398" i="4"/>
  <c r="F397" i="4"/>
  <c r="F396" i="4"/>
  <c r="F395" i="4"/>
  <c r="F394" i="4"/>
  <c r="F393" i="4"/>
  <c r="F392" i="4"/>
  <c r="F390" i="4"/>
  <c r="F389" i="4"/>
  <c r="F387" i="4"/>
  <c r="F386" i="4"/>
  <c r="F385" i="4"/>
  <c r="F381" i="4"/>
  <c r="F380" i="4"/>
  <c r="F379" i="4"/>
  <c r="F374" i="4"/>
  <c r="F373" i="4"/>
  <c r="F372" i="4"/>
  <c r="F371" i="4"/>
  <c r="F370" i="4"/>
  <c r="F369" i="4"/>
  <c r="F368" i="4"/>
  <c r="F366" i="4"/>
  <c r="F364" i="4"/>
  <c r="F363" i="4"/>
  <c r="F362" i="4"/>
  <c r="F361" i="4"/>
  <c r="F360" i="4"/>
  <c r="F359" i="4"/>
  <c r="F358" i="4"/>
  <c r="F357" i="4"/>
  <c r="F356" i="4"/>
  <c r="F355" i="4"/>
  <c r="F353" i="4"/>
  <c r="F352" i="4"/>
  <c r="F350" i="4"/>
  <c r="F349" i="4"/>
  <c r="F348" i="4"/>
  <c r="F347" i="4"/>
  <c r="F346" i="4"/>
  <c r="F345" i="4"/>
  <c r="F344" i="4"/>
  <c r="F343" i="4"/>
  <c r="F342" i="4"/>
  <c r="F341" i="4"/>
  <c r="F340" i="4"/>
  <c r="F339" i="4"/>
  <c r="F337" i="4"/>
  <c r="F336" i="4"/>
  <c r="F335" i="4"/>
  <c r="F334" i="4"/>
  <c r="F333" i="4"/>
  <c r="F332" i="4"/>
  <c r="F331" i="4"/>
  <c r="F330" i="4"/>
  <c r="F328" i="4"/>
  <c r="F327" i="4"/>
  <c r="F326" i="4"/>
  <c r="F325" i="4"/>
  <c r="F324" i="4"/>
  <c r="F323" i="4"/>
  <c r="F321" i="4"/>
  <c r="F320" i="4"/>
  <c r="F319" i="4"/>
  <c r="F318" i="4"/>
  <c r="F317" i="4"/>
  <c r="F316" i="4"/>
  <c r="F315" i="4"/>
  <c r="F314" i="4"/>
  <c r="F313" i="4"/>
  <c r="F311" i="4"/>
  <c r="F310" i="4"/>
  <c r="F309" i="4"/>
  <c r="F308" i="4"/>
  <c r="F307" i="4"/>
  <c r="F306" i="4"/>
  <c r="F305" i="4"/>
  <c r="F304" i="4"/>
  <c r="F302" i="4"/>
  <c r="F301" i="4"/>
  <c r="F300" i="4"/>
  <c r="F299" i="4"/>
  <c r="F298" i="4"/>
  <c r="F297" i="4"/>
  <c r="F295" i="4"/>
  <c r="F294" i="4"/>
  <c r="F293" i="4"/>
  <c r="F291" i="4"/>
  <c r="F290" i="4"/>
  <c r="F289" i="4"/>
  <c r="F288" i="4"/>
  <c r="F287" i="4"/>
  <c r="F286" i="4"/>
  <c r="F283" i="4"/>
  <c r="F282" i="4"/>
  <c r="F851" i="4"/>
  <c r="F852" i="4"/>
  <c r="F853" i="4"/>
  <c r="F854" i="4"/>
  <c r="F857" i="4"/>
  <c r="F826" i="4"/>
  <c r="F785" i="4"/>
  <c r="F739" i="4"/>
  <c r="F740" i="4"/>
  <c r="F741" i="4"/>
  <c r="F742" i="4"/>
  <c r="F743" i="4"/>
  <c r="F744" i="4"/>
  <c r="F745" i="4"/>
  <c r="F632" i="4"/>
  <c r="F633" i="4"/>
  <c r="F280" i="4"/>
  <c r="F279" i="4"/>
  <c r="F278" i="4"/>
  <c r="F277" i="4"/>
  <c r="F276" i="4"/>
  <c r="F274" i="4"/>
  <c r="F273" i="4"/>
  <c r="F272" i="4"/>
  <c r="F271" i="4"/>
  <c r="F270" i="4"/>
  <c r="F269" i="4"/>
  <c r="F268" i="4"/>
  <c r="F267" i="4"/>
  <c r="F266" i="4"/>
  <c r="F265" i="4"/>
  <c r="F264" i="4"/>
  <c r="F263" i="4"/>
  <c r="F262" i="4"/>
  <c r="F260" i="4"/>
  <c r="F209" i="4"/>
  <c r="F210" i="4"/>
  <c r="F203" i="4"/>
  <c r="F202" i="4"/>
  <c r="F201" i="4"/>
  <c r="F200" i="4"/>
  <c r="F199" i="4"/>
  <c r="F198" i="4"/>
  <c r="F197" i="4"/>
  <c r="F196" i="4"/>
  <c r="F195" i="4"/>
  <c r="F193" i="4"/>
  <c r="F192" i="4"/>
  <c r="F191" i="4"/>
  <c r="F190" i="4"/>
  <c r="F189" i="4"/>
  <c r="F188" i="4"/>
  <c r="F187" i="4"/>
  <c r="F185" i="4"/>
  <c r="F184" i="4"/>
  <c r="F183" i="4"/>
  <c r="F182" i="4"/>
  <c r="F181" i="4"/>
  <c r="F180" i="4"/>
  <c r="F179" i="4"/>
  <c r="F178" i="4"/>
  <c r="F177" i="4"/>
  <c r="F175" i="4"/>
  <c r="F174" i="4"/>
  <c r="F173" i="4"/>
  <c r="F172" i="4"/>
  <c r="F170" i="4"/>
  <c r="F169" i="4"/>
  <c r="F168" i="4"/>
  <c r="F166" i="4"/>
  <c r="F165" i="4"/>
  <c r="F164" i="4"/>
  <c r="F162" i="4"/>
  <c r="F161" i="4"/>
  <c r="F160" i="4"/>
  <c r="F159" i="4"/>
  <c r="F158" i="4"/>
  <c r="F157" i="4"/>
  <c r="F156" i="4"/>
  <c r="F155" i="4"/>
  <c r="F154" i="4"/>
  <c r="F153" i="4"/>
  <c r="F152" i="4"/>
  <c r="F151" i="4"/>
  <c r="F150" i="4"/>
  <c r="F145" i="4"/>
  <c r="F142" i="4"/>
  <c r="F141" i="4"/>
  <c r="C20" i="9"/>
  <c r="C15" i="9"/>
  <c r="B27" i="8"/>
  <c r="F2" i="4"/>
  <c r="F217" i="4"/>
  <c r="F216" i="4"/>
  <c r="F122" i="4"/>
  <c r="F28" i="4"/>
  <c r="F22" i="4"/>
  <c r="E221" i="7"/>
  <c r="C76" i="9" s="1"/>
  <c r="E191" i="7"/>
  <c r="C69" i="9" s="1"/>
  <c r="E189" i="7"/>
  <c r="C68" i="9" s="1"/>
  <c r="E182" i="7"/>
  <c r="C65" i="9" s="1"/>
  <c r="E162" i="7"/>
  <c r="C59" i="9" s="1"/>
  <c r="E158" i="7"/>
  <c r="C57" i="9" s="1"/>
  <c r="E149" i="7"/>
  <c r="C54" i="9" s="1"/>
  <c r="E139" i="7"/>
  <c r="C50" i="9" s="1"/>
  <c r="C23" i="9"/>
  <c r="C8" i="9"/>
  <c r="F850" i="4"/>
  <c r="F849" i="4"/>
  <c r="F848" i="4"/>
  <c r="F847" i="4"/>
  <c r="F846" i="4"/>
  <c r="F845" i="4"/>
  <c r="F844" i="4"/>
  <c r="F843" i="4"/>
  <c r="F842" i="4"/>
  <c r="F841" i="4"/>
  <c r="F840" i="4"/>
  <c r="F839" i="4"/>
  <c r="F838" i="4"/>
  <c r="F837" i="4"/>
  <c r="F836" i="4"/>
  <c r="F835" i="4"/>
  <c r="F834" i="4"/>
  <c r="F833" i="4"/>
  <c r="F832" i="4"/>
  <c r="F831" i="4"/>
  <c r="F830" i="4"/>
  <c r="F829" i="4"/>
  <c r="F828" i="4"/>
  <c r="F827" i="4"/>
  <c r="F825" i="4"/>
  <c r="F824" i="4"/>
  <c r="F822" i="4"/>
  <c r="F821" i="4"/>
  <c r="F820" i="4"/>
  <c r="F810" i="4"/>
  <c r="F809" i="4"/>
  <c r="F808" i="4"/>
  <c r="F807" i="4"/>
  <c r="F806" i="4"/>
  <c r="F805" i="4"/>
  <c r="F803" i="4"/>
  <c r="F802" i="4"/>
  <c r="F801" i="4"/>
  <c r="F800" i="4"/>
  <c r="F798" i="4"/>
  <c r="F797" i="4"/>
  <c r="F796" i="4"/>
  <c r="F795" i="4"/>
  <c r="F784" i="4"/>
  <c r="F782" i="4"/>
  <c r="F781" i="4"/>
  <c r="F780" i="4"/>
  <c r="F779" i="4"/>
  <c r="F778" i="4"/>
  <c r="F738" i="4"/>
  <c r="F736" i="4"/>
  <c r="F735" i="4"/>
  <c r="F734" i="4"/>
  <c r="F732" i="4"/>
  <c r="F731" i="4"/>
  <c r="F712" i="4"/>
  <c r="F710" i="4"/>
  <c r="F709" i="4"/>
  <c r="F708" i="4"/>
  <c r="F707" i="4"/>
  <c r="F706" i="4"/>
  <c r="F705" i="4"/>
  <c r="F704" i="4"/>
  <c r="F703" i="4"/>
  <c r="F700" i="4"/>
  <c r="F699" i="4"/>
  <c r="F697" i="4"/>
  <c r="F696" i="4"/>
  <c r="F695" i="4"/>
  <c r="F694" i="4"/>
  <c r="F693" i="4"/>
  <c r="F691" i="4"/>
  <c r="F690" i="4"/>
  <c r="F669" i="4"/>
  <c r="F668" i="4"/>
  <c r="F667" i="4"/>
  <c r="F666" i="4"/>
  <c r="F665" i="4"/>
  <c r="F664" i="4"/>
  <c r="F658" i="4"/>
  <c r="F657" i="4"/>
  <c r="F656" i="4"/>
  <c r="F655" i="4"/>
  <c r="F654" i="4"/>
  <c r="F631" i="4"/>
  <c r="F630" i="4"/>
  <c r="F629" i="4"/>
  <c r="F606" i="4"/>
  <c r="F605" i="4"/>
  <c r="F604" i="4"/>
  <c r="F603" i="4"/>
  <c r="F602" i="4"/>
  <c r="F601" i="4"/>
  <c r="F600" i="4"/>
  <c r="F599" i="4"/>
  <c r="F598" i="4"/>
  <c r="F597" i="4"/>
  <c r="F596" i="4"/>
  <c r="F595" i="4"/>
  <c r="F519" i="4"/>
  <c r="F518" i="4"/>
  <c r="F517" i="4"/>
  <c r="F516" i="4"/>
  <c r="F515" i="4"/>
  <c r="F514" i="4"/>
  <c r="F259" i="4"/>
  <c r="F258" i="4"/>
  <c r="F257" i="4"/>
  <c r="F256" i="4"/>
  <c r="F255" i="4"/>
  <c r="F245" i="4"/>
  <c r="F244" i="4"/>
  <c r="F243" i="4"/>
  <c r="F242" i="4"/>
  <c r="F241" i="4"/>
  <c r="F240" i="4"/>
  <c r="F239" i="4"/>
  <c r="F237" i="4"/>
  <c r="F236" i="4"/>
  <c r="F235" i="4"/>
  <c r="F234" i="4"/>
  <c r="F233" i="4"/>
  <c r="F232" i="4"/>
  <c r="F231" i="4"/>
  <c r="F229" i="4"/>
  <c r="F228" i="4"/>
  <c r="F227" i="4"/>
  <c r="F226" i="4"/>
  <c r="F225" i="4"/>
  <c r="F224" i="4"/>
  <c r="F223" i="4"/>
  <c r="F222" i="4"/>
  <c r="F221" i="4"/>
  <c r="F220" i="4"/>
  <c r="F219" i="4"/>
  <c r="F218" i="4"/>
  <c r="F215" i="4"/>
  <c r="F214" i="4"/>
  <c r="F213" i="4"/>
  <c r="F212" i="4"/>
  <c r="F211" i="4"/>
  <c r="F208" i="4"/>
  <c r="F207" i="4"/>
  <c r="F206" i="4"/>
  <c r="F205" i="4"/>
  <c r="F148" i="4"/>
  <c r="F146" i="4"/>
  <c r="F144" i="4"/>
  <c r="F143" i="4"/>
  <c r="F140" i="4"/>
  <c r="F139" i="4"/>
  <c r="F138" i="4"/>
  <c r="F137" i="4"/>
  <c r="F136" i="4"/>
  <c r="F135" i="4"/>
  <c r="F134" i="4"/>
  <c r="F133" i="4"/>
  <c r="F132" i="4"/>
  <c r="F131" i="4"/>
  <c r="F130" i="4"/>
  <c r="F129" i="4"/>
  <c r="F128" i="4"/>
  <c r="F127" i="4"/>
  <c r="F126" i="4"/>
  <c r="F125" i="4"/>
  <c r="F124" i="4"/>
  <c r="F123" i="4"/>
  <c r="F121" i="4"/>
  <c r="F120" i="4"/>
  <c r="F119" i="4"/>
  <c r="F118" i="4"/>
  <c r="F117" i="4"/>
  <c r="F116" i="4"/>
  <c r="F115" i="4"/>
  <c r="F114" i="4"/>
  <c r="F113" i="4"/>
  <c r="F112" i="4"/>
  <c r="F111" i="4"/>
  <c r="F110" i="4"/>
  <c r="F109" i="4"/>
  <c r="F107" i="4"/>
  <c r="F106" i="4"/>
  <c r="F105" i="4"/>
  <c r="F104" i="4"/>
  <c r="F103" i="4"/>
  <c r="F102" i="4"/>
  <c r="F100" i="4"/>
  <c r="F99" i="4"/>
  <c r="F98" i="4"/>
  <c r="F97" i="4"/>
  <c r="F95" i="4"/>
  <c r="F94" i="4"/>
  <c r="F93" i="4"/>
  <c r="F92" i="4"/>
  <c r="F91" i="4"/>
  <c r="F90" i="4"/>
  <c r="F89" i="4"/>
  <c r="F88" i="4"/>
  <c r="F87" i="4"/>
  <c r="F86" i="4"/>
  <c r="F85" i="4"/>
  <c r="F84" i="4"/>
  <c r="F83" i="4"/>
  <c r="F82" i="4"/>
  <c r="F81" i="4"/>
  <c r="F80" i="4"/>
  <c r="F79" i="4"/>
  <c r="F78" i="4"/>
  <c r="F77" i="4"/>
  <c r="F76" i="4"/>
  <c r="F75" i="4"/>
  <c r="F74" i="4"/>
  <c r="F73" i="4"/>
  <c r="F71" i="4"/>
  <c r="F70" i="4"/>
  <c r="F69" i="4"/>
  <c r="F68" i="4"/>
  <c r="F67" i="4"/>
  <c r="F65" i="4"/>
  <c r="F64" i="4"/>
  <c r="F63" i="4"/>
  <c r="F62" i="4"/>
  <c r="F60" i="4"/>
  <c r="F59" i="4"/>
  <c r="F58" i="4"/>
  <c r="F57" i="4"/>
  <c r="F56" i="4"/>
  <c r="F55" i="4"/>
  <c r="F54" i="4"/>
  <c r="F53" i="4"/>
  <c r="F52" i="4"/>
  <c r="F51" i="4"/>
  <c r="F50" i="4"/>
  <c r="F49" i="4"/>
  <c r="F47" i="4"/>
  <c r="F46" i="4"/>
  <c r="F45" i="4"/>
  <c r="F44" i="4"/>
  <c r="F42" i="4"/>
  <c r="F41" i="4"/>
  <c r="F40" i="4"/>
  <c r="F39" i="4"/>
  <c r="F38" i="4"/>
  <c r="F37" i="4"/>
  <c r="F35" i="4"/>
  <c r="F34" i="4"/>
  <c r="F33" i="4"/>
  <c r="F32" i="4"/>
  <c r="F31" i="4"/>
  <c r="F30" i="4"/>
  <c r="F27" i="4"/>
  <c r="F26" i="4"/>
  <c r="F25" i="4"/>
  <c r="F24" i="4"/>
  <c r="F21" i="4"/>
  <c r="F20" i="4"/>
  <c r="F19" i="4"/>
  <c r="F18" i="4"/>
  <c r="F17" i="4"/>
  <c r="F15" i="4"/>
  <c r="F14" i="4"/>
  <c r="F13" i="4"/>
  <c r="F12" i="4"/>
  <c r="F11" i="4"/>
  <c r="F9" i="4"/>
  <c r="F8" i="4"/>
  <c r="F7" i="4"/>
  <c r="F6" i="4"/>
  <c r="F5" i="4"/>
  <c r="F4" i="4"/>
  <c r="F3" i="4"/>
  <c r="G691" i="4" l="1"/>
  <c r="B63" i="9" s="1"/>
  <c r="D63" i="9" s="1"/>
  <c r="G618" i="4"/>
  <c r="G798" i="4"/>
  <c r="B76" i="9" s="1"/>
  <c r="D76" i="9" s="1"/>
  <c r="G512" i="4"/>
  <c r="B42" i="9" s="1"/>
  <c r="D42" i="9" s="1"/>
  <c r="G732" i="4"/>
  <c r="B67" i="9" s="1"/>
  <c r="G785" i="4"/>
  <c r="B74" i="9" s="1"/>
  <c r="D74" i="9" s="1"/>
  <c r="G175" i="4"/>
  <c r="B19" i="9" s="1"/>
  <c r="D19" i="9" s="1"/>
  <c r="G42" i="4"/>
  <c r="B7" i="9" s="1"/>
  <c r="D7" i="9" s="1"/>
  <c r="B16" i="8" s="1"/>
  <c r="G166" i="4"/>
  <c r="B17" i="9" s="1"/>
  <c r="D17" i="9" s="1"/>
  <c r="B38" i="8" s="1"/>
  <c r="G683" i="4"/>
  <c r="B61" i="9" s="1"/>
  <c r="D61" i="9" s="1"/>
  <c r="G688" i="4"/>
  <c r="B62" i="9" s="1"/>
  <c r="D62" i="9" s="1"/>
  <c r="G729" i="4"/>
  <c r="B66" i="9" s="1"/>
  <c r="D66" i="9" s="1"/>
  <c r="G768" i="4"/>
  <c r="B72" i="9" s="1"/>
  <c r="D72" i="9" s="1"/>
  <c r="G793" i="4"/>
  <c r="B75" i="9" s="1"/>
  <c r="D75" i="9" s="1"/>
  <c r="G860" i="4"/>
  <c r="B82" i="9" s="1"/>
  <c r="D82" i="9" s="1"/>
  <c r="G492" i="4"/>
  <c r="B39" i="9" s="1"/>
  <c r="D39" i="9" s="1"/>
  <c r="G810" i="4"/>
  <c r="B78" i="9" s="1"/>
  <c r="D78" i="9" s="1"/>
  <c r="G857" i="4"/>
  <c r="B81" i="9" s="1"/>
  <c r="D81" i="9" s="1"/>
  <c r="C25" i="9"/>
  <c r="C26" i="9"/>
  <c r="D67" i="9"/>
  <c r="D44" i="9"/>
  <c r="G162" i="4"/>
  <c r="B16" i="9" s="1"/>
  <c r="D16" i="9" s="1"/>
  <c r="G193" i="4"/>
  <c r="B21" i="9" s="1"/>
  <c r="D21" i="9" s="1"/>
  <c r="B41" i="8" s="1"/>
  <c r="G662" i="4"/>
  <c r="B58" i="9" s="1"/>
  <c r="D58" i="9" s="1"/>
  <c r="G822" i="4"/>
  <c r="B80" i="9" s="1"/>
  <c r="D80" i="9" s="1"/>
  <c r="G468" i="4"/>
  <c r="B37" i="9" s="1"/>
  <c r="D37" i="9" s="1"/>
  <c r="G482" i="4"/>
  <c r="B38" i="9" s="1"/>
  <c r="D38" i="9" s="1"/>
  <c r="G229" i="4"/>
  <c r="B23" i="9" s="1"/>
  <c r="D23" i="9" s="1"/>
  <c r="B20" i="8" s="1"/>
  <c r="B53" i="9"/>
  <c r="D53" i="9" s="1"/>
  <c r="G675" i="4"/>
  <c r="B60" i="9" s="1"/>
  <c r="D60" i="9" s="1"/>
  <c r="G669" i="4"/>
  <c r="B59" i="9" s="1"/>
  <c r="D59" i="9" s="1"/>
  <c r="G170" i="4"/>
  <c r="B18" i="9" s="1"/>
  <c r="D18" i="9" s="1"/>
  <c r="B39" i="8" s="1"/>
  <c r="G387" i="4"/>
  <c r="B35" i="9" s="1"/>
  <c r="D35" i="9" s="1"/>
  <c r="G608" i="4"/>
  <c r="B50" i="9" s="1"/>
  <c r="D50" i="9" s="1"/>
  <c r="G736" i="4"/>
  <c r="B68" i="9" s="1"/>
  <c r="D68" i="9" s="1"/>
  <c r="G245" i="4"/>
  <c r="B26" i="9" s="1"/>
  <c r="G280" i="4"/>
  <c r="B29" i="9" s="1"/>
  <c r="D29" i="9" s="1"/>
  <c r="G568" i="4"/>
  <c r="B46" i="9" s="1"/>
  <c r="D46" i="9" s="1"/>
  <c r="G579" i="4"/>
  <c r="B47" i="9" s="1"/>
  <c r="D47" i="9" s="1"/>
  <c r="G47" i="4"/>
  <c r="B8" i="9" s="1"/>
  <c r="D8" i="9" s="1"/>
  <c r="B17" i="8" s="1"/>
  <c r="G100" i="4"/>
  <c r="B13" i="9" s="1"/>
  <c r="D13" i="9" s="1"/>
  <c r="B10" i="8" s="1"/>
  <c r="G60" i="4"/>
  <c r="B9" i="9" s="1"/>
  <c r="D9" i="9" s="1"/>
  <c r="B2" i="8" s="1"/>
  <c r="G712" i="4"/>
  <c r="B65" i="9" s="1"/>
  <c r="D65" i="9" s="1"/>
  <c r="G745" i="4"/>
  <c r="B69" i="9" s="1"/>
  <c r="D69" i="9" s="1"/>
  <c r="B45" i="9"/>
  <c r="D45" i="9" s="1"/>
  <c r="G593" i="4"/>
  <c r="B49" i="9" s="1"/>
  <c r="D49" i="9" s="1"/>
  <c r="B51" i="9"/>
  <c r="D51" i="9" s="1"/>
  <c r="G644" i="4"/>
  <c r="B55" i="9" s="1"/>
  <c r="D55" i="9" s="1"/>
  <c r="G652" i="4"/>
  <c r="B56" i="9" s="1"/>
  <c r="D56" i="9" s="1"/>
  <c r="G237" i="4"/>
  <c r="B25" i="9" s="1"/>
  <c r="D25" i="9" s="1"/>
  <c r="B22" i="8" s="1"/>
  <c r="G519" i="4"/>
  <c r="B43" i="9" s="1"/>
  <c r="D43" i="9" s="1"/>
  <c r="B8" i="8" s="1"/>
  <c r="G107" i="4"/>
  <c r="B14" i="9" s="1"/>
  <c r="D14" i="9" s="1"/>
  <c r="B2" i="9"/>
  <c r="D2" i="9" s="1"/>
  <c r="B6" i="8" s="1"/>
  <c r="G22" i="4"/>
  <c r="B4" i="9" s="1"/>
  <c r="D4" i="9" s="1"/>
  <c r="B4" i="8" s="1"/>
  <c r="G585" i="4"/>
  <c r="B48" i="9" s="1"/>
  <c r="D48" i="9" s="1"/>
  <c r="G71" i="4"/>
  <c r="B11" i="9" s="1"/>
  <c r="D11" i="9" s="1"/>
  <c r="B12" i="8" s="1"/>
  <c r="G15" i="4"/>
  <c r="B3" i="9" s="1"/>
  <c r="D3" i="9" s="1"/>
  <c r="B7" i="8" s="1"/>
  <c r="G35" i="4"/>
  <c r="B6" i="9" s="1"/>
  <c r="D6" i="9" s="1"/>
  <c r="B19" i="8" s="1"/>
  <c r="G65" i="4"/>
  <c r="B10" i="9" s="1"/>
  <c r="D10" i="9" s="1"/>
  <c r="G260" i="4"/>
  <c r="B24" i="9" s="1"/>
  <c r="D24" i="9" s="1"/>
  <c r="B21" i="8" s="1"/>
  <c r="G633" i="4"/>
  <c r="B54" i="9" s="1"/>
  <c r="D54" i="9" s="1"/>
  <c r="G750" i="4"/>
  <c r="B70" i="9" s="1"/>
  <c r="D70" i="9" s="1"/>
  <c r="G253" i="4"/>
  <c r="B27" i="9" s="1"/>
  <c r="D27" i="9" s="1"/>
  <c r="B24" i="8" s="1"/>
  <c r="G28" i="4"/>
  <c r="B5" i="9" s="1"/>
  <c r="D5" i="9" s="1"/>
  <c r="B5" i="8" s="1"/>
  <c r="G697" i="4"/>
  <c r="B64" i="9" s="1"/>
  <c r="D64" i="9" s="1"/>
  <c r="G803" i="4"/>
  <c r="B77" i="9" s="1"/>
  <c r="D77" i="9" s="1"/>
  <c r="G185" i="4"/>
  <c r="B20" i="9" s="1"/>
  <c r="D20" i="9" s="1"/>
  <c r="B40" i="8" s="1"/>
  <c r="G203" i="4"/>
  <c r="B22" i="9" s="1"/>
  <c r="D22" i="9" s="1"/>
  <c r="B42" i="8" s="1"/>
  <c r="G274" i="4"/>
  <c r="B28" i="9" s="1"/>
  <c r="D28" i="9" s="1"/>
  <c r="B43" i="8" s="1"/>
  <c r="G291" i="4"/>
  <c r="B30" i="9" s="1"/>
  <c r="D30" i="9" s="1"/>
  <c r="G302" i="4"/>
  <c r="B31" i="9" s="1"/>
  <c r="D31" i="9" s="1"/>
  <c r="G321" i="4"/>
  <c r="B32" i="9" s="1"/>
  <c r="D32" i="9" s="1"/>
  <c r="G328" i="4"/>
  <c r="B33" i="9" s="1"/>
  <c r="D33" i="9" s="1"/>
  <c r="G350" i="4"/>
  <c r="B34" i="9" s="1"/>
  <c r="D34" i="9" s="1"/>
  <c r="G428" i="4"/>
  <c r="B36" i="9" s="1"/>
  <c r="D36" i="9" s="1"/>
  <c r="G505" i="4"/>
  <c r="B40" i="9" s="1"/>
  <c r="D40" i="9" s="1"/>
  <c r="G508" i="4"/>
  <c r="B41" i="9" s="1"/>
  <c r="D41" i="9" s="1"/>
  <c r="G95" i="4"/>
  <c r="B12" i="9" s="1"/>
  <c r="D12" i="9" s="1"/>
  <c r="B9" i="8" s="1"/>
  <c r="G148" i="4"/>
  <c r="B15" i="9" s="1"/>
  <c r="D15" i="9" s="1"/>
  <c r="B11" i="8" s="1"/>
  <c r="G658" i="4"/>
  <c r="B57" i="9" s="1"/>
  <c r="D57" i="9" s="1"/>
  <c r="G760" i="4"/>
  <c r="B71" i="9" s="1"/>
  <c r="D71" i="9" s="1"/>
  <c r="G776" i="4"/>
  <c r="B73" i="9" s="1"/>
  <c r="D73" i="9" s="1"/>
  <c r="G868" i="4"/>
  <c r="B83" i="9" s="1"/>
  <c r="D83" i="9" s="1"/>
  <c r="D26" i="9" l="1"/>
  <c r="B23" i="8" s="1"/>
  <c r="B18" i="8"/>
  <c r="B14" i="8"/>
  <c r="B37" i="8"/>
  <c r="B13" i="8"/>
  <c r="B15" i="8"/>
  <c r="B3" i="8"/>
  <c r="B57" i="8"/>
  <c r="D36" i="2" l="1"/>
  <c r="E36" i="2"/>
  <c r="E35" i="2"/>
  <c r="D35" i="2"/>
  <c r="D38" i="2" l="1"/>
  <c r="E37" i="2"/>
  <c r="E38" i="2"/>
  <c r="D37" i="2"/>
</calcChain>
</file>

<file path=xl/sharedStrings.xml><?xml version="1.0" encoding="utf-8"?>
<sst xmlns="http://schemas.openxmlformats.org/spreadsheetml/2006/main" count="3132" uniqueCount="888">
  <si>
    <t>Acumen Touchstone 8.11.3 Database Sizing Utility</t>
  </si>
  <si>
    <t>This spreadsheet can be used to estimate the database size required to support your use of Acumen Touchstone.</t>
  </si>
  <si>
    <t xml:space="preserve">Change the values in the Parameters column to calculate the total database size.  </t>
  </si>
  <si>
    <t>Note: This is only a guide for estimation purposes. It is not an exact calculation of size due to variations in the average size of actual data.</t>
  </si>
  <si>
    <t>Parameters</t>
  </si>
  <si>
    <t>Number of Metrics</t>
  </si>
  <si>
    <t>Number of Metric Variables</t>
  </si>
  <si>
    <t>Number of Benchmarks</t>
  </si>
  <si>
    <t>Number of Benchmark Attribute Values Per Benchmark</t>
  </si>
  <si>
    <t>Number of Accceptance Criteria</t>
  </si>
  <si>
    <t>Number of Metrics Per Acceptance Criteria</t>
  </si>
  <si>
    <t>Number of Programs</t>
  </si>
  <si>
    <t>Number of Benchmarks Per Program</t>
  </si>
  <si>
    <t>Number of Projects Per Program</t>
  </si>
  <si>
    <t>Submittal Frequency</t>
  </si>
  <si>
    <t>Monthly</t>
  </si>
  <si>
    <t>Average Submittal Project Size In MB</t>
  </si>
  <si>
    <t>Number of Access Control Records (per Record)</t>
  </si>
  <si>
    <t>Number of Field Mappings</t>
  </si>
  <si>
    <t>Number of Field Mapping Fields (per Field Mapping Record)</t>
  </si>
  <si>
    <t>Number of Email Footer Templates</t>
  </si>
  <si>
    <t>Number of Reporting Records</t>
  </si>
  <si>
    <t>Number of Acceptance Reporting Associations (per Reporting Record)</t>
  </si>
  <si>
    <t>Number of Benchmark Reporting Associations (per Reporting Record)</t>
  </si>
  <si>
    <t>Number of Report Summary Data (per Reporting Record)</t>
  </si>
  <si>
    <t>Number of Report Summary Data - Acceptance Scores</t>
  </si>
  <si>
    <t>Number of Report Summary Data - Benchmark Attribute Scores</t>
  </si>
  <si>
    <t>Number of Report Summary Data - Snapshot Metric Scores</t>
  </si>
  <si>
    <t>Initial</t>
  </si>
  <si>
    <t>Next 12 months</t>
  </si>
  <si>
    <t>Estimated Database Size (bytes)</t>
  </si>
  <si>
    <t>Plus 10% other data</t>
  </si>
  <si>
    <t>Total</t>
  </si>
  <si>
    <t>Total (in MB)</t>
  </si>
  <si>
    <t>TABLE_NAME</t>
  </si>
  <si>
    <t>COLUMN_NAME</t>
  </si>
  <si>
    <t>DATATYPE</t>
  </si>
  <si>
    <t>MAX LENGTH</t>
  </si>
  <si>
    <t>DB BYTES</t>
  </si>
  <si>
    <t>ROW_BYTES</t>
  </si>
  <si>
    <t>REMARKS</t>
  </si>
  <si>
    <t>ACU_ACCEPTANCE</t>
  </si>
  <si>
    <t>ACU_ACCEPTANCE_UID</t>
  </si>
  <si>
    <t>GUID</t>
  </si>
  <si>
    <t>SEQUENCE</t>
  </si>
  <si>
    <t>INT</t>
  </si>
  <si>
    <t>SCORINGMETHOD</t>
  </si>
  <si>
    <t>MINIMUMSCORE</t>
  </si>
  <si>
    <t>LASTUPDATE</t>
  </si>
  <si>
    <t>DATE</t>
  </si>
  <si>
    <t>USR_ID</t>
  </si>
  <si>
    <t>NVARCHAR</t>
  </si>
  <si>
    <t>ACU_ACCEPTANCE_ID</t>
  </si>
  <si>
    <t>Max length is 32767, Average data length is about 100</t>
  </si>
  <si>
    <t>ACU_ACCEPTANCEMETRIC</t>
  </si>
  <si>
    <t>ACU_ACCEPTANCEMETRIC_UID</t>
  </si>
  <si>
    <t>ACU_METRIC_UID</t>
  </si>
  <si>
    <t>WEIGHT</t>
  </si>
  <si>
    <t>REJECTSUBMITWHENFAIL</t>
  </si>
  <si>
    <t>VARCHAR</t>
  </si>
  <si>
    <t>ACU_BENCHMARK</t>
  </si>
  <si>
    <t>ACU_BENCHMARK_UID</t>
  </si>
  <si>
    <t>ACU_BENCHMARK_ID</t>
  </si>
  <si>
    <t>ACU_BENCHMARKVALUE</t>
  </si>
  <si>
    <t>ACU_BENCHMARKVALUE_UID</t>
  </si>
  <si>
    <t>VALUE</t>
  </si>
  <si>
    <t>ACU_BENCHMARKVALUE_ID</t>
  </si>
  <si>
    <t>SUGGESTION</t>
  </si>
  <si>
    <t>ACU_EMAILTEMPLATE</t>
  </si>
  <si>
    <t>ACU_EMAILTEMPLATE_UID</t>
  </si>
  <si>
    <t>ACU_EMAILTEMPLATE_ID</t>
  </si>
  <si>
    <t>TEMPLATE</t>
  </si>
  <si>
    <t>ACU_FIELDMAPPING</t>
  </si>
  <si>
    <t>ACU_FIELDMAPPING_UID</t>
  </si>
  <si>
    <t>ACU_FIELDMAPPING_ID</t>
  </si>
  <si>
    <t>DESCRIPTION</t>
  </si>
  <si>
    <t>Max length is 500, Average data length is about 80</t>
  </si>
  <si>
    <t>ACU_FIELDMAPPINGFIELD</t>
  </si>
  <si>
    <t>ACU_FIELDMAPPINGFIELD_UID</t>
  </si>
  <si>
    <t>SOURCEFIELD</t>
  </si>
  <si>
    <t>TARGETFIELD</t>
  </si>
  <si>
    <t>ACU_METRIC</t>
  </si>
  <si>
    <t>ACU_METRICGROUP_UID</t>
  </si>
  <si>
    <t>VERSION</t>
  </si>
  <si>
    <t>TYPE</t>
  </si>
  <si>
    <t>REFERENCEID</t>
  </si>
  <si>
    <t>NAME</t>
  </si>
  <si>
    <t>Max length is 200, Average data length is about 20</t>
  </si>
  <si>
    <t>Max length is 32767, Average data length is about 250</t>
  </si>
  <si>
    <t>DATA</t>
  </si>
  <si>
    <t>Max length is 32767, Average length in use is about 2000</t>
  </si>
  <si>
    <t>ACU_METRICGROUP</t>
  </si>
  <si>
    <t>ACU_METRICGROUP_PARENT_UID</t>
  </si>
  <si>
    <t>ACU_METRICVARIABLE</t>
  </si>
  <si>
    <t>ACU_METRICVARIABLE_UID</t>
  </si>
  <si>
    <t>ACU_METRICVARIABLE_ID</t>
  </si>
  <si>
    <t>ACU_PROGRAM (WST_DIR)</t>
  </si>
  <si>
    <t xml:space="preserve">DIR_UID    </t>
  </si>
  <si>
    <t xml:space="preserve">SEQUENCE   </t>
  </si>
  <si>
    <t xml:space="preserve">DIR_ID     </t>
  </si>
  <si>
    <t xml:space="preserve">TABLE_TYPE </t>
  </si>
  <si>
    <t>Max length is 30, Data length for this table is 11 (ACU_PROGRAM)</t>
  </si>
  <si>
    <t xml:space="preserve">OWNER_ID   </t>
  </si>
  <si>
    <t xml:space="preserve">OPENMODE   </t>
  </si>
  <si>
    <t xml:space="preserve">USR_ID     </t>
  </si>
  <si>
    <t xml:space="preserve">LASTUPDATE </t>
  </si>
  <si>
    <t>ACU_PROGRAM</t>
  </si>
  <si>
    <t xml:space="preserve">DIR_UID        </t>
  </si>
  <si>
    <t xml:space="preserve">STARTDATE      </t>
  </si>
  <si>
    <t xml:space="preserve">FINISHDATE     </t>
  </si>
  <si>
    <t xml:space="preserve">BSTARTDATE     </t>
  </si>
  <si>
    <t xml:space="preserve">BFINISHDATE    </t>
  </si>
  <si>
    <t>STATDATE</t>
  </si>
  <si>
    <t xml:space="preserve">ACTIVITYCOUNT  </t>
  </si>
  <si>
    <t xml:space="preserve">NEGOTIATEDCOST </t>
  </si>
  <si>
    <t>FLOAT</t>
  </si>
  <si>
    <t xml:space="preserve">BUDGETCOST     </t>
  </si>
  <si>
    <t xml:space="preserve">CONTENGENCY    </t>
  </si>
  <si>
    <t>PERCENTCOMPLETE</t>
  </si>
  <si>
    <t xml:space="preserve">CONTRACT       </t>
  </si>
  <si>
    <t xml:space="preserve">CLIENT         </t>
  </si>
  <si>
    <t xml:space="preserve">LOCATION       </t>
  </si>
  <si>
    <t>ACU_PROGRAMBENCHMARK</t>
  </si>
  <si>
    <t>ACU_PROGRAMBENCHMARK_UID</t>
  </si>
  <si>
    <t xml:space="preserve">DIR_UID                 </t>
  </si>
  <si>
    <t xml:space="preserve">ACU_BENCHMARK_UID       </t>
  </si>
  <si>
    <t xml:space="preserve">ACU_BENCHMARKVALUE_UID  </t>
  </si>
  <si>
    <t>ACU_PROGRAMMETRICVARIABLE</t>
  </si>
  <si>
    <t>ACU_PROGRAMMETRICVARIABLE_UID</t>
  </si>
  <si>
    <t xml:space="preserve">DIR_UID                      </t>
  </si>
  <si>
    <t xml:space="preserve">ACU_METRICVARIABLE_UID       </t>
  </si>
  <si>
    <t xml:space="preserve">LASTUPDATE                   </t>
  </si>
  <si>
    <t xml:space="preserve">USR_ID                       </t>
  </si>
  <si>
    <t xml:space="preserve">VALUE                        </t>
  </si>
  <si>
    <t>ACU_PROJECT (WST_DIR)</t>
  </si>
  <si>
    <t>Max length is 30, Data length for this table is 11 (ACU_PROJECT)</t>
  </si>
  <si>
    <t>ACU_PROJECT</t>
  </si>
  <si>
    <t xml:space="preserve">ACU_PROGRAM_UID        </t>
  </si>
  <si>
    <t xml:space="preserve">ACU_ACCEPTANCE_UID     </t>
  </si>
  <si>
    <t xml:space="preserve">ACU_FIELDMAPPING_UID   </t>
  </si>
  <si>
    <t xml:space="preserve">CONTRACTSTARTDATE      </t>
  </si>
  <si>
    <t xml:space="preserve">CONTRACTFINISHDATE     </t>
  </si>
  <si>
    <t xml:space="preserve">STARTDATE              </t>
  </si>
  <si>
    <t xml:space="preserve">FINISHDATE             </t>
  </si>
  <si>
    <t xml:space="preserve">BSTARTDATE             </t>
  </si>
  <si>
    <t xml:space="preserve">BFINISHDATE            </t>
  </si>
  <si>
    <t xml:space="preserve">REFDATE                </t>
  </si>
  <si>
    <t xml:space="preserve">LASTSUBMITTED          </t>
  </si>
  <si>
    <t xml:space="preserve">NEGOTIATEDCOST         </t>
  </si>
  <si>
    <t xml:space="preserve">BUDGETCOST             </t>
  </si>
  <si>
    <t xml:space="preserve">CONTENGENCY            </t>
  </si>
  <si>
    <t xml:space="preserve">PERCENTCOMPLETE </t>
  </si>
  <si>
    <t xml:space="preserve"> </t>
  </si>
  <si>
    <t xml:space="preserve">ACTIVITYCOUNT          </t>
  </si>
  <si>
    <t xml:space="preserve">FREQUENCYID            </t>
  </si>
  <si>
    <t>SUBMITTALWINDOWDURATION</t>
  </si>
  <si>
    <t>SUBMITTALWINDOWOFFSET</t>
  </si>
  <si>
    <t>STATDATEWINDOWOPTION</t>
  </si>
  <si>
    <t>STATDATEWINDOWDURATION</t>
  </si>
  <si>
    <t>SCORE</t>
  </si>
  <si>
    <t>STATDATEWINDOWREJECTION</t>
  </si>
  <si>
    <t xml:space="preserve">CONTRACT               </t>
  </si>
  <si>
    <t>PROJTYPE</t>
  </si>
  <si>
    <t xml:space="preserve">MANAGER                </t>
  </si>
  <si>
    <t xml:space="preserve">PHASE                  </t>
  </si>
  <si>
    <t xml:space="preserve">STATUS                  </t>
  </si>
  <si>
    <t>ACU_RPT</t>
  </si>
  <si>
    <t>ACU_RPT_UID</t>
  </si>
  <si>
    <t>MESSAGE_UID</t>
  </si>
  <si>
    <t>ACU_RPT_ID</t>
  </si>
  <si>
    <t>SOURCEDATATYPE</t>
  </si>
  <si>
    <t>PARAMETERS</t>
  </si>
  <si>
    <t>OWNER_ID</t>
  </si>
  <si>
    <t>STATUS</t>
  </si>
  <si>
    <t>LASTRUNDATE</t>
  </si>
  <si>
    <t>LASTRUNBY_USR_ID</t>
  </si>
  <si>
    <t>ACU_RPT_ACPTNC</t>
  </si>
  <si>
    <t>ACU_RPT_ACPTNC_UID</t>
  </si>
  <si>
    <t>ACU_RPT_BMRK</t>
  </si>
  <si>
    <t>ACU_RPT_BMRK_UID</t>
  </si>
  <si>
    <t>ACU_RPT_GLIDE_PATH</t>
  </si>
  <si>
    <t>ACU_RPT_GLIDE_PATH_UID</t>
  </si>
  <si>
    <t>ACU_RPT_SMRY</t>
  </si>
  <si>
    <t>ACU_RPT_SMRY_UID</t>
  </si>
  <si>
    <t>ACU_SNAPSHOT_UID</t>
  </si>
  <si>
    <t>DIR_ID</t>
  </si>
  <si>
    <t>DIR_UID</t>
  </si>
  <si>
    <t>ACU_RPT_SMRY_ACPTNC</t>
  </si>
  <si>
    <t>ACU_RPT_SMRY_ACPTNC_UID</t>
  </si>
  <si>
    <t>ACU_RPT_SMRY_BMRK</t>
  </si>
  <si>
    <t>ACU_RPT_SMRY_BMRK_UID</t>
  </si>
  <si>
    <t>ACU_SNAPSHOT</t>
  </si>
  <si>
    <t xml:space="preserve">DIR_UID         </t>
  </si>
  <si>
    <t xml:space="preserve">FILE_UID        </t>
  </si>
  <si>
    <t xml:space="preserve">MESSAGE_UID     </t>
  </si>
  <si>
    <t>DATA_FILE_UID</t>
  </si>
  <si>
    <t xml:space="preserve">REPORT_UID      </t>
  </si>
  <si>
    <t xml:space="preserve">SEQUENCE        </t>
  </si>
  <si>
    <t xml:space="preserve">SCORE           </t>
  </si>
  <si>
    <t xml:space="preserve">ACTIVITYCOUNT   </t>
  </si>
  <si>
    <t xml:space="preserve">BUDGETCOST      </t>
  </si>
  <si>
    <t>ORIGINALDURATION</t>
  </si>
  <si>
    <t>REMAININGDURATION</t>
  </si>
  <si>
    <t xml:space="preserve">PERIOD          </t>
  </si>
  <si>
    <t xml:space="preserve">SUBMITTED       </t>
  </si>
  <si>
    <t xml:space="preserve">WINDOWCLOSE     </t>
  </si>
  <si>
    <t xml:space="preserve">LASTUPDATE      </t>
  </si>
  <si>
    <t xml:space="preserve">STARTDATE       </t>
  </si>
  <si>
    <t xml:space="preserve">FINISHDATE      </t>
  </si>
  <si>
    <t xml:space="preserve">BSTARTDATE      </t>
  </si>
  <si>
    <t xml:space="preserve">BFINISHDATE     </t>
  </si>
  <si>
    <t xml:space="preserve">STATUS          </t>
  </si>
  <si>
    <t>Max length is 20, Average data length is 8</t>
  </si>
  <si>
    <t xml:space="preserve">SUBMITTER       </t>
  </si>
  <si>
    <t xml:space="preserve">USR_ID          </t>
  </si>
  <si>
    <t>ACU_SNAPSHOT (UPLOADED FILE) (WST_FILE)</t>
  </si>
  <si>
    <t xml:space="preserve">FILE_UID  </t>
  </si>
  <si>
    <t xml:space="preserve">FK_UID    </t>
  </si>
  <si>
    <t xml:space="preserve">OWNER_ID  </t>
  </si>
  <si>
    <t>TABLE_TYPE</t>
  </si>
  <si>
    <t>Max length is 30, Data length for Touchstone is 12 ("ACU_SNAPSHOT")</t>
  </si>
  <si>
    <t xml:space="preserve">FILE_NAME </t>
  </si>
  <si>
    <t xml:space="preserve">FILE_DATA </t>
  </si>
  <si>
    <t>VARBINARY</t>
  </si>
  <si>
    <t>Formula using Average Submittal Project Size In MB from Database Sizing Sheet</t>
  </si>
  <si>
    <t>ACU_SNAPSHOT (REPORT FILE) (WST_FILE)</t>
  </si>
  <si>
    <t>Average Snapshot report is 100000 bytes (100k)</t>
  </si>
  <si>
    <t>ACU_SNAPSHOT (JSON METADATA) (WST_FILE)</t>
  </si>
  <si>
    <t>ACU_SNAPSHOTBENCHMARK</t>
  </si>
  <si>
    <t>ACU_SNAPSHOTBENCHMARK_UID</t>
  </si>
  <si>
    <t xml:space="preserve">DIR_UID                  </t>
  </si>
  <si>
    <t xml:space="preserve">ACU_SNAPSHOT_UID         </t>
  </si>
  <si>
    <t xml:space="preserve">ACU_BENCHMARK_UID        </t>
  </si>
  <si>
    <t xml:space="preserve">ACU_BENCHMARKVALUE_UID   </t>
  </si>
  <si>
    <t>ACU_SNPST_MTRC_SCORE</t>
  </si>
  <si>
    <t>ACU_SNPST_MTRC_SCORE_UID</t>
  </si>
  <si>
    <t>ACU_METRIC_ID</t>
  </si>
  <si>
    <t>ACU_METRIC_VERSION</t>
  </si>
  <si>
    <t>BACKGROUNDCOLOR</t>
  </si>
  <si>
    <t>FAIL</t>
  </si>
  <si>
    <t>SECONDARY_RESULT</t>
  </si>
  <si>
    <t>PRIMARY_RESULT</t>
  </si>
  <si>
    <t>DETAILS</t>
  </si>
  <si>
    <t>ACU_SNPST_MTRC_TRP_ACT</t>
  </si>
  <si>
    <t>ACU_SNPST_MTRC_TRP_ACT_UID</t>
  </si>
  <si>
    <t>ACT_ID</t>
  </si>
  <si>
    <t>FW_CFGProcessQueue</t>
  </si>
  <si>
    <t>QueueID</t>
  </si>
  <si>
    <t>QueueName</t>
  </si>
  <si>
    <t>QueueStatus</t>
  </si>
  <si>
    <t>SMALLINT</t>
  </si>
  <si>
    <t>Priority</t>
  </si>
  <si>
    <t>ProcessServerMachineName</t>
  </si>
  <si>
    <t>MaxRunningThreads</t>
  </si>
  <si>
    <t>CreateUser</t>
  </si>
  <si>
    <t>CreateDate</t>
  </si>
  <si>
    <t>ModUser</t>
  </si>
  <si>
    <t>ModDate</t>
  </si>
  <si>
    <t>FW_CFGProcessQueueSetup</t>
  </si>
  <si>
    <t>PKey</t>
  </si>
  <si>
    <t>PollingFrequency</t>
  </si>
  <si>
    <t>RetainHistory</t>
  </si>
  <si>
    <t>DaysToRetainHistory</t>
  </si>
  <si>
    <t>RetainErrors</t>
  </si>
  <si>
    <t>DaysToRetainErrors</t>
  </si>
  <si>
    <t>FW_DetailJobs</t>
  </si>
  <si>
    <t>ProcessID</t>
  </si>
  <si>
    <t>DetailID</t>
  </si>
  <si>
    <t>Seq</t>
  </si>
  <si>
    <t>ProgID</t>
  </si>
  <si>
    <t>Description</t>
  </si>
  <si>
    <t>TimeStarted</t>
  </si>
  <si>
    <t>TimeEnded</t>
  </si>
  <si>
    <t>ProcessStatus</t>
  </si>
  <si>
    <t>AlertPending</t>
  </si>
  <si>
    <t>TerminationMessage</t>
  </si>
  <si>
    <t>Max length is 32767, Average data length is unknown</t>
  </si>
  <si>
    <t>xmlParams</t>
  </si>
  <si>
    <t>ServerName</t>
  </si>
  <si>
    <t>Company</t>
  </si>
  <si>
    <t>DateTimeFormat</t>
  </si>
  <si>
    <t>NumberFormat</t>
  </si>
  <si>
    <t>UICultureName</t>
  </si>
  <si>
    <t>ContextState</t>
  </si>
  <si>
    <t>FW_DetailJobStatus</t>
  </si>
  <si>
    <t>StatusID</t>
  </si>
  <si>
    <t>StatusDate</t>
  </si>
  <si>
    <t>StatusMessage</t>
  </si>
  <si>
    <t>FW_DetailProfiles</t>
  </si>
  <si>
    <t>FW_MasterJobs</t>
  </si>
  <si>
    <t>TimeSubmitted</t>
  </si>
  <si>
    <t>RunAfter</t>
  </si>
  <si>
    <t>Submitter</t>
  </si>
  <si>
    <t>ProcessAlert</t>
  </si>
  <si>
    <t>RecurrenceInd</t>
  </si>
  <si>
    <t>RecurrType</t>
  </si>
  <si>
    <t>RecurrFreq</t>
  </si>
  <si>
    <t>RecurrDailyFreq</t>
  </si>
  <si>
    <t>RecurrDailyWeekDay</t>
  </si>
  <si>
    <t>RecurrWeeklyFreq</t>
  </si>
  <si>
    <t>RecurrWeeklySun</t>
  </si>
  <si>
    <t>RecurrWeeklyMon</t>
  </si>
  <si>
    <t>RecurrWeeklyTue</t>
  </si>
  <si>
    <t>RecurrWeeklyWed</t>
  </si>
  <si>
    <t>RecurrWeeklyThu</t>
  </si>
  <si>
    <t>RecurrWeeklyFri</t>
  </si>
  <si>
    <t>RecurrWeeklySat</t>
  </si>
  <si>
    <t>RecurrMonthlyFreq</t>
  </si>
  <si>
    <t>RecurrMonthlyDay</t>
  </si>
  <si>
    <t>RecurrYearlyMonth</t>
  </si>
  <si>
    <t>RecurrYearlyDay</t>
  </si>
  <si>
    <t>RecurrStartDate</t>
  </si>
  <si>
    <t>RecurrEndType</t>
  </si>
  <si>
    <t>RecurrEndDate</t>
  </si>
  <si>
    <t>RecurrMonthlyOccur</t>
  </si>
  <si>
    <t>RecurrMonthlyOccurFreq</t>
  </si>
  <si>
    <t>RecurrMonthlyOccurDay</t>
  </si>
  <si>
    <t>RecurrMonthlyOccurInd</t>
  </si>
  <si>
    <t>AppKey</t>
  </si>
  <si>
    <t>AppRecordKey</t>
  </si>
  <si>
    <t>FW_MasterProfiles</t>
  </si>
  <si>
    <t>OPP_ACT</t>
  </si>
  <si>
    <t>ACT_UID</t>
  </si>
  <si>
    <t>CLH_UID</t>
  </si>
  <si>
    <t>ORIG_DUR</t>
  </si>
  <si>
    <t>PROGTYPE</t>
  </si>
  <si>
    <t>PROGVALUE</t>
  </si>
  <si>
    <t>TSDATE</t>
  </si>
  <si>
    <t>TFDATE</t>
  </si>
  <si>
    <t>AFDATE</t>
  </si>
  <si>
    <t>ASDATE</t>
  </si>
  <si>
    <t>PPC</t>
  </si>
  <si>
    <t>TARGSTYPE</t>
  </si>
  <si>
    <t>TARGFTYPE</t>
  </si>
  <si>
    <t>XFDATE</t>
  </si>
  <si>
    <t>ACT_TYPE</t>
  </si>
  <si>
    <t>MAXDUR</t>
  </si>
  <si>
    <t>MAXSPLITS</t>
  </si>
  <si>
    <t>MINSPLITD</t>
  </si>
  <si>
    <t>RSCLASS</t>
  </si>
  <si>
    <t>PRIORITY</t>
  </si>
  <si>
    <t>EVT</t>
  </si>
  <si>
    <t>STARTPC</t>
  </si>
  <si>
    <t>RS_SUPRESS</t>
  </si>
  <si>
    <t>OPKEY</t>
  </si>
  <si>
    <t>DHIGH</t>
  </si>
  <si>
    <t>DLOW</t>
  </si>
  <si>
    <t>DSHAPE</t>
  </si>
  <si>
    <t>ACT_PROBABILITY</t>
  </si>
  <si>
    <t>SEP_ASG</t>
  </si>
  <si>
    <t>BSDATE</t>
  </si>
  <si>
    <t>BFDATE</t>
  </si>
  <si>
    <t>MSPUNIQUEID</t>
  </si>
  <si>
    <t>SOURCE_BASELINE</t>
  </si>
  <si>
    <t>PWAGUID</t>
  </si>
  <si>
    <t>OPP_CLC</t>
  </si>
  <si>
    <t>CLC_UID</t>
  </si>
  <si>
    <t>CLC_ID</t>
  </si>
  <si>
    <t>SCALE</t>
  </si>
  <si>
    <t>FLAGS</t>
  </si>
  <si>
    <t>GEDATA</t>
  </si>
  <si>
    <t>FILTER</t>
  </si>
  <si>
    <t>NTEXT</t>
  </si>
  <si>
    <t>EXPRESSION</t>
  </si>
  <si>
    <t>OPP_SRT</t>
  </si>
  <si>
    <t>SRT_UID</t>
  </si>
  <si>
    <t>SRT_ID</t>
  </si>
  <si>
    <t>OPP_STP</t>
  </si>
  <si>
    <t>STP_UID</t>
  </si>
  <si>
    <t>STP_ID</t>
  </si>
  <si>
    <t>STP_NUM</t>
  </si>
  <si>
    <t>INTEGRATION_ID</t>
  </si>
  <si>
    <t>PERCENT_COMPLETE</t>
  </si>
  <si>
    <t>COMPLETED</t>
  </si>
  <si>
    <t>SP_RESASSOC</t>
  </si>
  <si>
    <t>USERNAME</t>
  </si>
  <si>
    <t>RES_CODE</t>
  </si>
  <si>
    <t>WH_OP3_RESASSOC</t>
  </si>
  <si>
    <t>RES_ID</t>
  </si>
  <si>
    <t>SCHEDULEDSN</t>
  </si>
  <si>
    <t>WST_ACL</t>
  </si>
  <si>
    <t>ACL_UID</t>
  </si>
  <si>
    <t>GRP_ID</t>
  </si>
  <si>
    <t>ROL_ID</t>
  </si>
  <si>
    <t>READONLY</t>
  </si>
  <si>
    <t>WST_APPSERVERS</t>
  </si>
  <si>
    <t>APPSERVER</t>
  </si>
  <si>
    <t>WST_AUDIT_LOG</t>
  </si>
  <si>
    <t>ROW_UID</t>
  </si>
  <si>
    <t>EVENT_TYPE</t>
  </si>
  <si>
    <t>EVENT_DATE</t>
  </si>
  <si>
    <t>PRD_UID</t>
  </si>
  <si>
    <t>EVENT_ID</t>
  </si>
  <si>
    <t>MACHINE_ID</t>
  </si>
  <si>
    <t>WST_CDR</t>
  </si>
  <si>
    <t>CDR_UID</t>
  </si>
  <si>
    <t>SUPPRESS</t>
  </si>
  <si>
    <t>TAG</t>
  </si>
  <si>
    <t>NUMCHILD</t>
  </si>
  <si>
    <t>POSITION_NUM</t>
  </si>
  <si>
    <t>BOXSTYLE</t>
  </si>
  <si>
    <t>BOXCOLOR</t>
  </si>
  <si>
    <t>BARSTYLE</t>
  </si>
  <si>
    <t>BARCOLOR</t>
  </si>
  <si>
    <t>SP_VF</t>
  </si>
  <si>
    <t>SP_VU</t>
  </si>
  <si>
    <t>SP_PF</t>
  </si>
  <si>
    <t>SP_PU</t>
  </si>
  <si>
    <t>SC_VF</t>
  </si>
  <si>
    <t>SC_VU</t>
  </si>
  <si>
    <t>SC_PF</t>
  </si>
  <si>
    <t>SC_PU</t>
  </si>
  <si>
    <t>CP_VF</t>
  </si>
  <si>
    <t>CP_VU</t>
  </si>
  <si>
    <t>CP_PF</t>
  </si>
  <si>
    <t>CP_PU</t>
  </si>
  <si>
    <t>CC_VF</t>
  </si>
  <si>
    <t>CC_VU</t>
  </si>
  <si>
    <t>CC_PF</t>
  </si>
  <si>
    <t>CC_PU</t>
  </si>
  <si>
    <t>CA_VF</t>
  </si>
  <si>
    <t>CA_VU</t>
  </si>
  <si>
    <t>CA_PF</t>
  </si>
  <si>
    <t>CA_PU</t>
  </si>
  <si>
    <t>CDR_ID</t>
  </si>
  <si>
    <t>PARENT</t>
  </si>
  <si>
    <t>WST_CFG</t>
  </si>
  <si>
    <t>CFG_UID</t>
  </si>
  <si>
    <t>CFG_TYPE</t>
  </si>
  <si>
    <t>CFG_ID</t>
  </si>
  <si>
    <t>WST_COD</t>
  </si>
  <si>
    <t>PROMPT_TEXT</t>
  </si>
  <si>
    <t>STARTVIEW</t>
  </si>
  <si>
    <t>TH_FLAGS</t>
  </si>
  <si>
    <t>WST_CUSTOM_MENU</t>
  </si>
  <si>
    <t>PFG_UID</t>
  </si>
  <si>
    <t>ITEM_INDEX</t>
  </si>
  <si>
    <t>ITEM_TYPE</t>
  </si>
  <si>
    <t>CMD_TYPE</t>
  </si>
  <si>
    <t>COMMAND</t>
  </si>
  <si>
    <t>WST_DCT</t>
  </si>
  <si>
    <t>FLD_NAME</t>
  </si>
  <si>
    <t>LENGTH</t>
  </si>
  <si>
    <t>COL_FLAGS</t>
  </si>
  <si>
    <t>SYS_NAME</t>
  </si>
  <si>
    <t>USR_NAME</t>
  </si>
  <si>
    <t>STRING_ID</t>
  </si>
  <si>
    <t>FKEY_TABLE</t>
  </si>
  <si>
    <t>FKEY_FLD_NAME</t>
  </si>
  <si>
    <t>FKEY_REQUIRED</t>
  </si>
  <si>
    <t>FKEY_VIRTUAL</t>
  </si>
  <si>
    <t>DEL_FOREIGN_ACTION</t>
  </si>
  <si>
    <t>WST_DIR</t>
  </si>
  <si>
    <t>OPENMODE</t>
  </si>
  <si>
    <t>WST_DIR_CTRL_COUNTRY</t>
  </si>
  <si>
    <t>CTRL_COUNTRY</t>
  </si>
  <si>
    <t>WST_ENUM</t>
  </si>
  <si>
    <t>ENUM_CODE</t>
  </si>
  <si>
    <t>ENUM_ORDER</t>
  </si>
  <si>
    <t>WST_GRP</t>
  </si>
  <si>
    <t>MANAGER</t>
  </si>
  <si>
    <t>WST_LCK</t>
  </si>
  <si>
    <t>LCK_UID</t>
  </si>
  <si>
    <t>ULI_UID</t>
  </si>
  <si>
    <t>LOCKMODE</t>
  </si>
  <si>
    <t>CONTEXT</t>
  </si>
  <si>
    <t>CONTEXT_ID</t>
  </si>
  <si>
    <t>WST_LIC</t>
  </si>
  <si>
    <t>LICENSE</t>
  </si>
  <si>
    <t>LIC_USERS</t>
  </si>
  <si>
    <t>LOGGED_USERS</t>
  </si>
  <si>
    <t>LOGINTIME</t>
  </si>
  <si>
    <t>WST_LICN</t>
  </si>
  <si>
    <t>LICN_UID</t>
  </si>
  <si>
    <t>LICN_KEY</t>
  </si>
  <si>
    <t>LICN_ORG</t>
  </si>
  <si>
    <t>LICN_CLIENT_ID</t>
  </si>
  <si>
    <t>WST_LTYP</t>
  </si>
  <si>
    <t>LTYP</t>
  </si>
  <si>
    <t>TYPE_NAME</t>
  </si>
  <si>
    <t>WST_MESSAGE_QUEUE</t>
  </si>
  <si>
    <t>MESSAGE_STATUS</t>
  </si>
  <si>
    <t>QUEUE_SERVER</t>
  </si>
  <si>
    <t>WST_MSG</t>
  </si>
  <si>
    <t>MSG_UID</t>
  </si>
  <si>
    <t>MESSAGETIME</t>
  </si>
  <si>
    <t>MESSAGETEXT</t>
  </si>
  <si>
    <t>WST_NTX</t>
  </si>
  <si>
    <t>FK_UID</t>
  </si>
  <si>
    <t>FIELD_NAME</t>
  </si>
  <si>
    <t>BAS_UID</t>
  </si>
  <si>
    <t>FIELD_VALUE</t>
  </si>
  <si>
    <t>WST_PFA</t>
  </si>
  <si>
    <t>RIGHTS</t>
  </si>
  <si>
    <t>WST_PFD</t>
  </si>
  <si>
    <t>OBJ_UID</t>
  </si>
  <si>
    <t>WST_PFG</t>
  </si>
  <si>
    <t>PFG_ID</t>
  </si>
  <si>
    <t>WST_PRD</t>
  </si>
  <si>
    <t>ENCRYPTPROTOCOL</t>
  </si>
  <si>
    <t>HASHPROTOCOL</t>
  </si>
  <si>
    <t>INSTALLDATE</t>
  </si>
  <si>
    <t>INSTALLEDVER_MAJ</t>
  </si>
  <si>
    <t>INSTALLEDVER_MIN</t>
  </si>
  <si>
    <t>INSTALLEDVER_SP</t>
  </si>
  <si>
    <t>INSTALLEDVER_REVISION</t>
  </si>
  <si>
    <t>FLAG</t>
  </si>
  <si>
    <t>MSGEXPIRE</t>
  </si>
  <si>
    <t>PPM_ADMIN_COMPAT_VER</t>
  </si>
  <si>
    <t>WST_PROCESSLOG</t>
  </si>
  <si>
    <t>PARENT_UID</t>
  </si>
  <si>
    <t>ERRORCOUNT</t>
  </si>
  <si>
    <t>WARNINGCOUNT</t>
  </si>
  <si>
    <t>USER_ABORT</t>
  </si>
  <si>
    <t>STARTDATE</t>
  </si>
  <si>
    <t>FINISHDATE</t>
  </si>
  <si>
    <t>PROCESS_ID</t>
  </si>
  <si>
    <t>LOGFILENAME</t>
  </si>
  <si>
    <t>PROGRESS_TEXT</t>
  </si>
  <si>
    <t>WST_PSO</t>
  </si>
  <si>
    <t>WST_ROL</t>
  </si>
  <si>
    <t>WST_TAB</t>
  </si>
  <si>
    <t>DATA_OBJ_TYPE_DESCRIP</t>
  </si>
  <si>
    <t>COTYPE</t>
  </si>
  <si>
    <t>PRIMARY_KEY</t>
  </si>
  <si>
    <t>WST_TAB_PRD_ACTION</t>
  </si>
  <si>
    <t>ACTION_TYPE</t>
  </si>
  <si>
    <t>EXEC_PROC</t>
  </si>
  <si>
    <t>WST_UDF</t>
  </si>
  <si>
    <t>UDF_UID</t>
  </si>
  <si>
    <t>FIELD_TYPE</t>
  </si>
  <si>
    <t>LOOKUP_TABLE_TYPE</t>
  </si>
  <si>
    <t>LOOKUP_TABLE_NAME</t>
  </si>
  <si>
    <t>LOOKUP_FIELD</t>
  </si>
  <si>
    <t>WST_UDT</t>
  </si>
  <si>
    <t>WST_UDU</t>
  </si>
  <si>
    <t>WST_ULI</t>
  </si>
  <si>
    <t>LASTPOLL</t>
  </si>
  <si>
    <t>LICENSEREVOKED</t>
  </si>
  <si>
    <t>WST_UNM</t>
  </si>
  <si>
    <t>WST_UPA</t>
  </si>
  <si>
    <t>WST_UPD</t>
  </si>
  <si>
    <t>CATEGORY</t>
  </si>
  <si>
    <t>CAT_VALUE</t>
  </si>
  <si>
    <t>SECURE</t>
  </si>
  <si>
    <t>WST_UPF</t>
  </si>
  <si>
    <t>WST_URL_CMD_PARAM</t>
  </si>
  <si>
    <t>CMD_PARAM_UID</t>
  </si>
  <si>
    <t>WEBAPI_CMD_UID</t>
  </si>
  <si>
    <t>REQUIRED</t>
  </si>
  <si>
    <t>DATA_TYPE</t>
  </si>
  <si>
    <t>PARAM_TYPE</t>
  </si>
  <si>
    <t>WST_USG</t>
  </si>
  <si>
    <t>USG_UID</t>
  </si>
  <si>
    <t>WST_USR</t>
  </si>
  <si>
    <t>PASSWD</t>
  </si>
  <si>
    <t>PWD_LASTUPDATE</t>
  </si>
  <si>
    <t>FIRST_NAME</t>
  </si>
  <si>
    <t>LAST_NAME</t>
  </si>
  <si>
    <t>ALTMANAGER</t>
  </si>
  <si>
    <t>ADDRESS1</t>
  </si>
  <si>
    <t>ADDRESS2</t>
  </si>
  <si>
    <t>CITY</t>
  </si>
  <si>
    <t>STATE</t>
  </si>
  <si>
    <t>COUNTRY</t>
  </si>
  <si>
    <t>ZIP</t>
  </si>
  <si>
    <t>PHONE</t>
  </si>
  <si>
    <t>FAX</t>
  </si>
  <si>
    <t>EMAIL</t>
  </si>
  <si>
    <t>LOCATION</t>
  </si>
  <si>
    <t>DEPARTMENT</t>
  </si>
  <si>
    <t>COMMENTS</t>
  </si>
  <si>
    <t>ACT_RULE</t>
  </si>
  <si>
    <t>ACT_FIELD</t>
  </si>
  <si>
    <t>ACT_COMPARE</t>
  </si>
  <si>
    <t>ACT_VALUE</t>
  </si>
  <si>
    <t>DOMAIN</t>
  </si>
  <si>
    <t>ACTIVE</t>
  </si>
  <si>
    <t>AUTHTYPE</t>
  </si>
  <si>
    <t>FAILED_LOGINS</t>
  </si>
  <si>
    <t>DELEGATE</t>
  </si>
  <si>
    <t>ISOUTOFOFFICE</t>
  </si>
  <si>
    <t>LASTUPDATE_USR_ID</t>
  </si>
  <si>
    <t>WST_USR_CTRL_COUNTRY</t>
  </si>
  <si>
    <t>WST_UTX</t>
  </si>
  <si>
    <t>WST_WEBAPI_CMD</t>
  </si>
  <si>
    <t>CMD_UID</t>
  </si>
  <si>
    <t>CUSTOM_MENU_UID</t>
  </si>
  <si>
    <t>ACCESS_TOKEN_URL</t>
  </si>
  <si>
    <t>AUTH_SCOPES</t>
  </si>
  <si>
    <t>AUTH_TYPE</t>
  </si>
  <si>
    <t>AUTH_URL</t>
  </si>
  <si>
    <t>CALLBACK_URL</t>
  </si>
  <si>
    <t>CLIENT_ID</t>
  </si>
  <si>
    <t>CLIENT_SECRET</t>
  </si>
  <si>
    <t>CMD_URL</t>
  </si>
  <si>
    <t>CMD_HTTP_VERB</t>
  </si>
  <si>
    <t>BODY_CONTENT_TYPE</t>
  </si>
  <si>
    <t>BODY_TEMPLATE</t>
  </si>
  <si>
    <t>TABLE NAME</t>
  </si>
  <si>
    <t>INDEX</t>
  </si>
  <si>
    <t>COLUMN NAME</t>
  </si>
  <si>
    <t>MAX LEN</t>
  </si>
  <si>
    <t>ROW BYTES</t>
  </si>
  <si>
    <t>PK_ACU_ACCEPTANCE</t>
  </si>
  <si>
    <t>IX_ACU_ACCEPTANCE_ID</t>
  </si>
  <si>
    <t>PK_ACU_ACCEPTANCEMETRIC</t>
  </si>
  <si>
    <t>IX_ACU_ACCEPTANCEMETRIC</t>
  </si>
  <si>
    <t>ACU_ACCEPTANCEMETRIC_UID, ACU_METRIC_UID</t>
  </si>
  <si>
    <t>PK_ACU_BENCHMARK</t>
  </si>
  <si>
    <t>IX_ACU_BENCHMARK_ID</t>
  </si>
  <si>
    <t>PK_ACU_BENCHMARKVALUE</t>
  </si>
  <si>
    <t>IX_ACU_BENCHMARKVALUE</t>
  </si>
  <si>
    <t>ACU_BENCHMARK_UID, ACU_BENCHMARKVALUE_ID</t>
  </si>
  <si>
    <t>PK_ACU_EMAILTEMPLATE</t>
  </si>
  <si>
    <t>IX_ACU_EMAILTEMPLATE_ID</t>
  </si>
  <si>
    <t>PK_ACU_FIELDMAPPING</t>
  </si>
  <si>
    <t>IX_ACU_FIELDMAPPING_ID</t>
  </si>
  <si>
    <t>PK_ACU_FIELDMAPPINGFIELD</t>
  </si>
  <si>
    <t>IX_ACU_FIELDMAPPINGFIELD_SOURC</t>
  </si>
  <si>
    <t>ACU_FIELDMAPPING_UID, SOURCEFIELD</t>
  </si>
  <si>
    <t>IX_ACU_FIELDMAPPINGFIELD_TARGT</t>
  </si>
  <si>
    <t>ACU_FIELDMAPPING_UID, TARGETFIELD</t>
  </si>
  <si>
    <t>PK_ACU_METRIC</t>
  </si>
  <si>
    <t>IX_ACU_METRIC_NAME</t>
  </si>
  <si>
    <t>ACU_METRICGROUP_UID, NAME, TYPE</t>
  </si>
  <si>
    <t>PK_ACU_METRICGROUP</t>
  </si>
  <si>
    <t>IX_ACU_METRICGROUP_NAME</t>
  </si>
  <si>
    <t>ACU_METRICGROUP_PARENT_UID, NAME</t>
  </si>
  <si>
    <t>PK_ACU_METRICVARIABLE</t>
  </si>
  <si>
    <t>IX_ACU_METRICVARIABLE</t>
  </si>
  <si>
    <t>PK_ACU_PROGRAM</t>
  </si>
  <si>
    <t>PK_WST_DIR</t>
  </si>
  <si>
    <t>IX_DIR_DIR_ID</t>
  </si>
  <si>
    <t>IX_DIR_TABLE_TYPE</t>
  </si>
  <si>
    <t>PK_ACU_PROGRAMBENCHMARK</t>
  </si>
  <si>
    <t>IX_ACU_PROGRAMBENCHMARK</t>
  </si>
  <si>
    <t>DIR_UID, ACU_BENCHMARK_UID</t>
  </si>
  <si>
    <t>PK_ACU_PROGRAMMETRICVARIABLE</t>
  </si>
  <si>
    <t>IX_ACU_PROGRAMMETRICVARIABLE</t>
  </si>
  <si>
    <t>DIR_UID, ACU_METRICVARIABLE_UID</t>
  </si>
  <si>
    <t>PK_ACU_PROJECT</t>
  </si>
  <si>
    <t>IX_ACU_PROJECT_PROGRAM_UID</t>
  </si>
  <si>
    <t>ACU_PROGRAM_UID</t>
  </si>
  <si>
    <t>IX_ACU_PROJECT_FIELDMAP_UID</t>
  </si>
  <si>
    <t>IX_ACU_PROJECT_ACCEPTANCE_UID</t>
  </si>
  <si>
    <t>PK_ACU_RPT</t>
  </si>
  <si>
    <t>IX_ACU_RPT_ID</t>
  </si>
  <si>
    <t>PK_ACU_RPT_ACPTNC</t>
  </si>
  <si>
    <t>IX_ACU_RPT_ACPTNC</t>
  </si>
  <si>
    <t>ACU_RPT_UID, ACU_ACCEPTANCE_UID</t>
  </si>
  <si>
    <t>PK_ACU_RPT_BMRK</t>
  </si>
  <si>
    <t>IX_ACU_RPT_BMRK</t>
  </si>
  <si>
    <t>ACU_RPT_UID, ACU_BENCHMARK_UID</t>
  </si>
  <si>
    <t>PK_ACU_RPT_GLIDE_PATH</t>
  </si>
  <si>
    <t>IX_ACU_RPT_GLIDE_PATH</t>
  </si>
  <si>
    <t>ACU_RPT_UID, PERCENTCOMPLETE</t>
  </si>
  <si>
    <t>PK_ACU_RPT_SMRY</t>
  </si>
  <si>
    <t>IX_ACU_RPT_SMRY</t>
  </si>
  <si>
    <t>ACU_RPT_UID, DIR_UID, PERCENTCOMPLETE</t>
  </si>
  <si>
    <t>PK_ACU_RPT_SMRY_ACPTNC</t>
  </si>
  <si>
    <t>IX_ACU_RPT_SMRY_ACPTNC</t>
  </si>
  <si>
    <t>ACU_RPT_SMRY_UID, ACU_ACCEPTANCE_UID</t>
  </si>
  <si>
    <t>PK_ACU_RPT_SMRY_BMRK</t>
  </si>
  <si>
    <t>IX_ACU_RPT_SMRY_BMRK</t>
  </si>
  <si>
    <t>ACU_RPT_SMRY_UID, ACU_BENCHMARK_UID</t>
  </si>
  <si>
    <t>PK_ACU_SNAPSHOT</t>
  </si>
  <si>
    <t>IX_ACU_SNAPSHOT_DIR_UID</t>
  </si>
  <si>
    <t>PK_ACU_SNAPSHOTBENCHMARK</t>
  </si>
  <si>
    <t>IX_ACU_SNAPSHOTBENCHMARK</t>
  </si>
  <si>
    <t>DIR_UID, ACU_SNAPSHOT_UID, ACU_BENCHMARKVALUE_UID</t>
  </si>
  <si>
    <t>PK_ACU_SNPST_MTRC_SCORE</t>
  </si>
  <si>
    <t>IX_ACU_SNPST_MTRC_SCORE</t>
  </si>
  <si>
    <t>ACU_METRIC_UID, ACU_METRIC_VERSION, ACU_SNAPSHOT_UID, ACU_RPT_SMRY_ACPTNC_UID</t>
  </si>
  <si>
    <t>PK_ACU_SNPST_MTRC_TRP_ACT</t>
  </si>
  <si>
    <t>IX_ACU_SNPST_MTRC_TRP_ACT</t>
  </si>
  <si>
    <t>ACU_SNPST_MTRC_SCORE_UID, ACT_ID</t>
  </si>
  <si>
    <t>FW_CFGProcessQueuePK</t>
  </si>
  <si>
    <t>FW_CFGProcessQueueSetupPK</t>
  </si>
  <si>
    <t>FW_DetailJobsPK</t>
  </si>
  <si>
    <t>QueueID, ProcessID, DetailID</t>
  </si>
  <si>
    <t>FW_DetailJobStatusPK</t>
  </si>
  <si>
    <t>QueueID, ProcessID, DetailID, StatusID</t>
  </si>
  <si>
    <t>FW_DetailProfilesPK</t>
  </si>
  <si>
    <t>FW_MasterJobsPK</t>
  </si>
  <si>
    <t>QueueID, ProcessID</t>
  </si>
  <si>
    <t>FW_MasterJobsAppRecordKeyIDX</t>
  </si>
  <si>
    <t>FW_MasterProfilesPK</t>
  </si>
  <si>
    <t>PK_OPP_ACT</t>
  </si>
  <si>
    <t>IX_ACT_ID</t>
  </si>
  <si>
    <t>DIR_UID, ACT_ID</t>
  </si>
  <si>
    <t>IX_ACT_DIR_UID</t>
  </si>
  <si>
    <t>IX_ACT_CLH_UID</t>
  </si>
  <si>
    <t>PK_OPP_CLC</t>
  </si>
  <si>
    <t>IX_CLC_TABLE_TYPE</t>
  </si>
  <si>
    <t>PK_OPP_SRT</t>
  </si>
  <si>
    <t>IX_SRT_TABLE_TYPE</t>
  </si>
  <si>
    <t>IX_SRT_SRT_ID</t>
  </si>
  <si>
    <t>PK_OPP_STP</t>
  </si>
  <si>
    <t>IX_STP_DIR_UID</t>
  </si>
  <si>
    <t>IX_STP_ACT_UID</t>
  </si>
  <si>
    <t>WST_FILE</t>
  </si>
  <si>
    <t>PK_WST_FILE</t>
  </si>
  <si>
    <t>FILE_UID</t>
  </si>
  <si>
    <t>IX_WST_FILE</t>
  </si>
  <si>
    <t>TABLE_TYPE, FK_UID</t>
  </si>
  <si>
    <t>PK_WST_ACL</t>
  </si>
  <si>
    <t>IX_ACL_USR_ID</t>
  </si>
  <si>
    <t>IX_ACL_GRP_ID</t>
  </si>
  <si>
    <t>IX_ACL_DIR_UID</t>
  </si>
  <si>
    <t>PK_WST_APPSERVERS</t>
  </si>
  <si>
    <t>PK_WST_AUDIT_LOG</t>
  </si>
  <si>
    <t>PK_WST_CDR</t>
  </si>
  <si>
    <t>IX_CDR_ID</t>
  </si>
  <si>
    <t>DIR_UID, CDR_ID</t>
  </si>
  <si>
    <t>IX_CDR_DIR_UID</t>
  </si>
  <si>
    <t>PK_WST_CFG</t>
  </si>
  <si>
    <t>IX_CFG_UNIQUE_KEY</t>
  </si>
  <si>
    <t>CFG_TYPE, CFG_ID, OWNER_ID, PRD_UID</t>
  </si>
  <si>
    <t>PK_WST_COD</t>
  </si>
  <si>
    <t>PK_WST_CUSTOM_MENU</t>
  </si>
  <si>
    <t>PK_WST_DCT</t>
  </si>
  <si>
    <t>TABLE_TYPE, FLD_NAME</t>
  </si>
  <si>
    <t>PK_WST_DIR_CTRL_COUNTRY</t>
  </si>
  <si>
    <t>DIR_UID, CTRL_COUNTRY</t>
  </si>
  <si>
    <t>PK_WST_ENUM</t>
  </si>
  <si>
    <t>TABLE_TYPE, FLD_NAME, ENUM_CODE</t>
  </si>
  <si>
    <t>PK_WST_GRP</t>
  </si>
  <si>
    <t>PK_WST_LCK</t>
  </si>
  <si>
    <t>IX_LCK_USR_ID</t>
  </si>
  <si>
    <t>IX_LCK_ULI_UID</t>
  </si>
  <si>
    <t>IX_LCK_DIR_UID</t>
  </si>
  <si>
    <t>IX_LIC_PRD_UID</t>
  </si>
  <si>
    <t>PK_WPS_LICN</t>
  </si>
  <si>
    <t>PK_WST_LTYP</t>
  </si>
  <si>
    <t>PK_WST_MESSAGE_QUEUE</t>
  </si>
  <si>
    <t>PK_WST_MSG</t>
  </si>
  <si>
    <t>PK_WST_NTX</t>
  </si>
  <si>
    <t>IX_NTX_TABLE_TYPE</t>
  </si>
  <si>
    <t>IX_NTX_FK_UID</t>
  </si>
  <si>
    <t>IX_NTX_DIR_UID_TABLE_TYPE</t>
  </si>
  <si>
    <t>DIR_UID, TABLE_TYPE</t>
  </si>
  <si>
    <t>IX_NTX_BAS_UID</t>
  </si>
  <si>
    <t>IX_PFA_GRP_ID</t>
  </si>
  <si>
    <t>IX_PFA_PFG_UID</t>
  </si>
  <si>
    <t>IX_PFA_ROL_ID</t>
  </si>
  <si>
    <t>IX_PFD_OBJ_UID</t>
  </si>
  <si>
    <t>IX_PFD_PFG_UID</t>
  </si>
  <si>
    <t>PK_WST_PFG</t>
  </si>
  <si>
    <t>IX_PFG_PRD_UID</t>
  </si>
  <si>
    <t>PK_WST_PRD</t>
  </si>
  <si>
    <t>PK_WST_PROCESSLOG</t>
  </si>
  <si>
    <t>IX_PSO_OBJ_UID</t>
  </si>
  <si>
    <t>IX_PSO_PRD_UID</t>
  </si>
  <si>
    <t>PK_WST_ROL</t>
  </si>
  <si>
    <t>PK_WST_TAB</t>
  </si>
  <si>
    <t>PRD_UID, VERSION, TABLE_TYPE</t>
  </si>
  <si>
    <t>PK_WST_TAB_PRD_ACTION</t>
  </si>
  <si>
    <t>PRD_UID, TABLE_TYPE, ACTION_TYPE</t>
  </si>
  <si>
    <t>PK_WST_UDF</t>
  </si>
  <si>
    <t>IX_UDF_TABLE_TYPE</t>
  </si>
  <si>
    <t>IX_UDF_FIELD_NAME_UNIQUE</t>
  </si>
  <si>
    <t>TABLE_TYPE, FIELD_NAME</t>
  </si>
  <si>
    <t>PK_WST_UDT</t>
  </si>
  <si>
    <t>IX_UDT_TABLE_TYPE</t>
  </si>
  <si>
    <t>IX_UDT_FK_UID</t>
  </si>
  <si>
    <t>IX_UDT_DIR_UID_TABLE_TYPE</t>
  </si>
  <si>
    <t>IX_UDT_BAS_UID</t>
  </si>
  <si>
    <t>PK_WST_UDU</t>
  </si>
  <si>
    <t>IX_UDU_TABLE_TYPE</t>
  </si>
  <si>
    <t>IX_UDU_FK_UID</t>
  </si>
  <si>
    <t>IX_UDU_DIR_UID_TABLE_TYPE</t>
  </si>
  <si>
    <t>IX_UDU_BAS_UID</t>
  </si>
  <si>
    <t>IX_ULI_PRD_UID</t>
  </si>
  <si>
    <t>IX_ULI_ULI_UID</t>
  </si>
  <si>
    <t>IX_ULI_USR_ID</t>
  </si>
  <si>
    <t>PK_WST_UNM</t>
  </si>
  <si>
    <t>IX_UNM_TABLE_TYPE</t>
  </si>
  <si>
    <t>IX_UNM_FK_UID</t>
  </si>
  <si>
    <t>IX_UNM_DIR_UID_TABLE_TYPE</t>
  </si>
  <si>
    <t>IX_UNM_BAS_UID</t>
  </si>
  <si>
    <t>PK_WST_UPA</t>
  </si>
  <si>
    <t>USR_ID, PRD_UID</t>
  </si>
  <si>
    <t>PK_WST_UPD</t>
  </si>
  <si>
    <t>CATEGORY, PRD_UID</t>
  </si>
  <si>
    <t>IX_WST_UPF</t>
  </si>
  <si>
    <t>PRD_UID, USR_ID, CATEGORY, DIR_UID</t>
  </si>
  <si>
    <t>PK_WST_URL_CMD_PARAM</t>
  </si>
  <si>
    <t>PK_WST_USG</t>
  </si>
  <si>
    <t>USR_ID, GRP_ID</t>
  </si>
  <si>
    <t>PK_WST_USR</t>
  </si>
  <si>
    <t>IX_USR_EMAIL</t>
  </si>
  <si>
    <t>PK_WST_USR_CTRL_COUNTRY</t>
  </si>
  <si>
    <t>USR_ID, CTRL_COUNTRY</t>
  </si>
  <si>
    <t>PK_WST_UTX</t>
  </si>
  <si>
    <t>IX_UTX_TABLE_TYPE</t>
  </si>
  <si>
    <t>IX_UTX_FK_UID</t>
  </si>
  <si>
    <t>IX_UTX_DIR_UID_TABLE_TYPE</t>
  </si>
  <si>
    <t>IX_UTX_BAS_UID</t>
  </si>
  <si>
    <t>PK_WST_WEBAPI_CMD</t>
  </si>
  <si>
    <t>TABLE</t>
  </si>
  <si>
    <t>DATA ROW BYTES</t>
  </si>
  <si>
    <t>INDEX ROW BYTES</t>
  </si>
  <si>
    <t>TOTAL ROW BYTES</t>
  </si>
  <si>
    <t>ACU_SNAPSHOT (UPLOADED FILE)</t>
  </si>
  <si>
    <t>ACU_SNAPSHOT (REPORT FILE)</t>
  </si>
  <si>
    <t>ACU_SNAPSHOT (JSON METADATA)</t>
  </si>
  <si>
    <t>TOTAL BYTES</t>
  </si>
  <si>
    <t>Metrics</t>
  </si>
  <si>
    <t>Number of Metrics * Metric record size</t>
  </si>
  <si>
    <t>Metric Variables</t>
  </si>
  <si>
    <t>Number of Metric Variables * Metric Variable record size</t>
  </si>
  <si>
    <t>Benchmarks</t>
  </si>
  <si>
    <t>Number of Benchmarks * Benchmark record size</t>
  </si>
  <si>
    <t>Benchmark Values</t>
  </si>
  <si>
    <t>Number of Benchmark Values * Number of Benchmarks * Benchmark Value record size</t>
  </si>
  <si>
    <t>Acceptance Criteria</t>
  </si>
  <si>
    <t>Number of Acceptance Criteria * Acceptance Criteria record size</t>
  </si>
  <si>
    <t>Acceptance Criteria Metrics</t>
  </si>
  <si>
    <t>Number of Acceptance Criteria Metrics * Number of Acceptance Criteria * Acceptance Criteria Metric record size</t>
  </si>
  <si>
    <t>Acceptance Criteria Access Control</t>
  </si>
  <si>
    <t>Number of Acceptance Criteria * Number of Access Control Records * Access Control record size</t>
  </si>
  <si>
    <t>Programs</t>
  </si>
  <si>
    <t>Number of Programs * Program record size</t>
  </si>
  <si>
    <t>Program Benchmarks</t>
  </si>
  <si>
    <t>Number of Program Benchmarks * Number of Programs * ProgramBenchmark record size</t>
  </si>
  <si>
    <t>Program Projects</t>
  </si>
  <si>
    <t>Number of Projects * Number of Programs * Project record size</t>
  </si>
  <si>
    <t>Program Metric Variables</t>
  </si>
  <si>
    <t>Number of Programs * Number of Metric Variables * Metric Variable record size</t>
  </si>
  <si>
    <t>Program Access Control</t>
  </si>
  <si>
    <t>Number of Programs * Number of Access Control Records * Access Control record size</t>
  </si>
  <si>
    <t>Projects</t>
  </si>
  <si>
    <t>Project Access Control</t>
  </si>
  <si>
    <t>Number of Projects * Number of Programs * Number of Access Control Records * Access Control record size</t>
  </si>
  <si>
    <t>Field Mappings</t>
  </si>
  <si>
    <t>Number of Field Mappings * Field Mapping record size</t>
  </si>
  <si>
    <t>Field Mappings - Field Mapping Fields</t>
  </si>
  <si>
    <t>Number of Field Mappings * Number of Field Mapping Fields * Field Mapping Field record size</t>
  </si>
  <si>
    <t>Field Mappings Access Control</t>
  </si>
  <si>
    <t>Number of Field Mappings * Number of Access Control Records * Access Control record size</t>
  </si>
  <si>
    <t>General - Email Footer Templates</t>
  </si>
  <si>
    <t>Number of Email Footer Templates * Email Footer Template record size</t>
  </si>
  <si>
    <t>Project Snapshots</t>
  </si>
  <si>
    <t>Snapshot Upload Count * Snapshot record size</t>
  </si>
  <si>
    <t>Project Snapshot Benchmarks</t>
  </si>
  <si>
    <t>Snapshot Upload Count * Number of Program Benchmarks * SnapshotBenchmark record size</t>
  </si>
  <si>
    <t>Project Snapshot Uploads</t>
  </si>
  <si>
    <t>Snapshot Upload Count * (Snapshot Upload File record size + Submittal Upload file size in bytes)</t>
  </si>
  <si>
    <t>Project Snapshot Reports</t>
  </si>
  <si>
    <t>Snapshot Upload Count * Snapshot Report File record size</t>
  </si>
  <si>
    <t>Project Snapshot JSON Metadata</t>
  </si>
  <si>
    <t>Snapshot Upload Count * (Snapshot JSON Metadata record size + Submittal Upload file size in bytes)</t>
  </si>
  <si>
    <t>Snapshot Upload Count</t>
  </si>
  <si>
    <t>Submittal Frequency * Number of Projects * Number of Programs</t>
  </si>
  <si>
    <t>Frequency Values</t>
  </si>
  <si>
    <t>Weekly</t>
  </si>
  <si>
    <t>BiWeekly</t>
  </si>
  <si>
    <t>Benchmark Reports (Including Glide Path)</t>
  </si>
  <si>
    <t>Number of Reporting Records * (Reporting Records record size + Glide Path record size)</t>
  </si>
  <si>
    <t>Benchmark Reports - Acceptance Associations</t>
  </si>
  <si>
    <t>Number of Acceptance Reporting Associations * Number of Reporting Records *  Acceptance Reporting Associations record size</t>
  </si>
  <si>
    <t>Benchmark Reports - Benchmark Attribute Associations</t>
  </si>
  <si>
    <t xml:space="preserve">Number of Benchmark Reporting Associations * Number of Reporting Records *  Benchmark Reporting Associations record size </t>
  </si>
  <si>
    <t>Benchmark Reports - Summary Data</t>
  </si>
  <si>
    <t xml:space="preserve">Number of Report Summary Data * Number of Reporting Records *  Report Summary Data record size </t>
  </si>
  <si>
    <t>Benchmark Reports - Summary Data - Acceptance Scores</t>
  </si>
  <si>
    <t>Number of Report Summary Data Acceptance Scores * Number of Reporting Records * Report Summary Data Acceptance Scores record size</t>
  </si>
  <si>
    <t>Benchmark Reports - Summary Data - Benchmark Attribute Scores</t>
  </si>
  <si>
    <t>Number of Report Summary Data  Benchmark Attribute Scores *  Number of Reporting Records * Report Summary Data Benchmark Attribute Scores record size</t>
  </si>
  <si>
    <t>Benchmark Reports - Summary Data - Snapshot Metric Scores</t>
  </si>
  <si>
    <t>Number of Report Summary Data Snapshot Metric Scores  *  Number of Reporting Records * Snapshot Metric Scores record size</t>
  </si>
  <si>
    <t>GUID column bytes</t>
  </si>
  <si>
    <t>22 Bytes for the value + 2 bytes to store the length of the value</t>
  </si>
  <si>
    <t>DATE column bytes</t>
  </si>
  <si>
    <t>Oracle is 7 Bytes, SQL Server is 3 Bytes</t>
  </si>
  <si>
    <t>INT column bytes</t>
  </si>
  <si>
    <t xml:space="preserve">SQL Server is 4 Bytes, </t>
  </si>
  <si>
    <t>FLOAT column bytes</t>
  </si>
  <si>
    <t>SQL Server is 8 Bytes,  Oracle is a variable length between 1 and 22 bytes.</t>
  </si>
  <si>
    <t>(N)VARCHAR column bytes</t>
  </si>
  <si>
    <t>(N)VARCHAR columns add 2 bytes to column length to store the length of the value</t>
  </si>
  <si>
    <t>LONG / ntext column bytes</t>
  </si>
  <si>
    <t>LONG length is 16 bytes</t>
  </si>
  <si>
    <t>SMALLINT column bytes</t>
  </si>
  <si>
    <t>SQL Server is 2 Bytes</t>
  </si>
  <si>
    <t>Base Table / Data Bytes</t>
  </si>
  <si>
    <t>Sum of all of the bytes for empty tables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</si>
</sst>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-* #,##0.00_-;\-* #,##0.00_-;_-* &quot;-&quot;??_-;_-@_-"/>
    <numFmt numFmtId="165" formatCode="_-* #,##0_-;\-* #,##0_-;_-* &quot;-&quot;??_-;_-@_-"/>
  </numFmts>
  <fonts count="1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Dialog"/>
    </font>
    <font>
      <sz val="10"/>
      <name val="Arial"/>
      <family val="2"/>
    </font>
    <font>
      <i/>
      <sz val="8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 applyAlignment="1">
      <alignment horizontal="right"/>
    </xf>
    <xf numFmtId="0" fontId="5" fillId="0" borderId="0" xfId="0" applyFont="1"/>
    <xf numFmtId="165" fontId="2" fillId="0" borderId="1" xfId="1" applyNumberFormat="1" applyFont="1" applyFill="1" applyBorder="1" applyAlignment="1">
      <alignment horizontal="center"/>
    </xf>
    <xf numFmtId="0" fontId="0" fillId="2" borderId="0" xfId="0" applyFill="1"/>
    <xf numFmtId="3" fontId="0" fillId="0" borderId="0" xfId="0" applyNumberFormat="1"/>
    <xf numFmtId="0" fontId="3" fillId="2" borderId="0" xfId="0" applyFont="1" applyFill="1"/>
    <xf numFmtId="3" fontId="0" fillId="0" borderId="0" xfId="1" applyNumberFormat="1" applyFont="1" applyFill="1" applyBorder="1"/>
    <xf numFmtId="0" fontId="8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0" fillId="0" borderId="6" xfId="0" applyBorder="1"/>
    <xf numFmtId="0" fontId="2" fillId="0" borderId="7" xfId="0" applyFont="1" applyBorder="1" applyAlignment="1">
      <alignment horizontal="left"/>
    </xf>
    <xf numFmtId="0" fontId="0" fillId="0" borderId="8" xfId="0" applyBorder="1"/>
    <xf numFmtId="0" fontId="0" fillId="3" borderId="0" xfId="0" applyFill="1"/>
    <xf numFmtId="0" fontId="3" fillId="3" borderId="0" xfId="0" applyFont="1" applyFill="1"/>
    <xf numFmtId="0" fontId="6" fillId="3" borderId="0" xfId="0" applyFont="1" applyFill="1" applyAlignment="1">
      <alignment horizontal="righ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9" fillId="0" borderId="0" xfId="0" applyFont="1"/>
    <xf numFmtId="49" fontId="3" fillId="0" borderId="0" xfId="0" applyNumberFormat="1" applyFont="1"/>
    <xf numFmtId="43" fontId="2" fillId="0" borderId="0" xfId="0" applyNumberFormat="1" applyFont="1"/>
    <xf numFmtId="165" fontId="2" fillId="3" borderId="0" xfId="1" applyNumberFormat="1" applyFont="1" applyFill="1" applyBorder="1"/>
    <xf numFmtId="165" fontId="2" fillId="3" borderId="6" xfId="1" applyNumberFormat="1" applyFont="1" applyFill="1" applyBorder="1"/>
    <xf numFmtId="165" fontId="2" fillId="3" borderId="8" xfId="0" applyNumberFormat="1" applyFont="1" applyFill="1" applyBorder="1"/>
    <xf numFmtId="165" fontId="2" fillId="3" borderId="9" xfId="1" applyNumberFormat="1" applyFont="1" applyFill="1" applyBorder="1"/>
    <xf numFmtId="165" fontId="2" fillId="3" borderId="10" xfId="0" applyNumberFormat="1" applyFont="1" applyFill="1" applyBorder="1"/>
  </cellXfs>
  <cellStyles count="5">
    <cellStyle name="Comma" xfId="1" builtinId="3"/>
    <cellStyle name="Comma 2" xfId="2" xr:uid="{C3F5F67F-9FE1-41E7-9BDA-D3AE2EF61CBF}"/>
    <cellStyle name="Comma 2 2" xfId="3" xr:uid="{5CFC5938-FF71-4828-9E14-439041DB45BB}"/>
    <cellStyle name="Comma 3" xfId="4" xr:uid="{C564789F-C19D-4037-8BDC-9C60E026A06B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elteko365.sharepoint.com/Users/LilibethTuriano/AppData/Local/Microsoft/Windows/INetCache/Content.Outlook/46TKVK9S/DeltekAcumenTouchstone812DatabaseSizeEstimat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base Sizing"/>
      <sheetName val="COLUMNS"/>
      <sheetName val="TABLES"/>
      <sheetName val="INDEXES"/>
      <sheetName val="CALCULA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4">
          <cell r="B24">
            <v>24</v>
          </cell>
        </row>
        <row r="25">
          <cell r="B25">
            <v>7</v>
          </cell>
        </row>
        <row r="26">
          <cell r="B26">
            <v>4</v>
          </cell>
        </row>
        <row r="27">
          <cell r="B27">
            <v>8</v>
          </cell>
        </row>
        <row r="28">
          <cell r="B28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BBDE-2FA7-4192-B10B-4B994E34DDED}">
  <sheetPr codeName="Sheet1"/>
  <dimension ref="A1:F58"/>
  <sheetViews>
    <sheetView workbookViewId="0"/>
  </sheetViews>
  <sheetFormatPr defaultRowHeight="13.15"/>
  <cols>
    <col min="1" max="1" width="118.28515625" bestFit="1" customWidth="1"/>
    <col min="2" max="2" width="24.28515625" customWidth="1"/>
    <col min="3" max="3" width="10.7109375" bestFit="1" customWidth="1"/>
    <col min="4" max="4" width="16.7109375" bestFit="1" customWidth="1"/>
    <col min="5" max="5" width="15.28515625" customWidth="1"/>
    <col min="6" max="6" width="14.140625" bestFit="1" customWidth="1"/>
    <col min="8" max="8" width="14.28515625" customWidth="1"/>
    <col min="9" max="9" width="10.85546875" customWidth="1"/>
    <col min="10" max="10" width="16.85546875" customWidth="1"/>
    <col min="15" max="17" width="19" customWidth="1"/>
  </cols>
  <sheetData>
    <row r="1" spans="1:5" ht="15.6">
      <c r="A1" s="2" t="s">
        <v>0</v>
      </c>
    </row>
    <row r="2" spans="1:5" ht="15.6">
      <c r="A2" s="2"/>
    </row>
    <row r="3" spans="1:5" s="3" customFormat="1">
      <c r="A3" s="3" t="s">
        <v>1</v>
      </c>
    </row>
    <row r="4" spans="1:5" s="3" customFormat="1">
      <c r="A4" s="3" t="s">
        <v>2</v>
      </c>
    </row>
    <row r="5" spans="1:5" s="3" customFormat="1">
      <c r="A5" s="3" t="s">
        <v>3</v>
      </c>
    </row>
    <row r="6" spans="1:5" s="3" customFormat="1"/>
    <row r="7" spans="1:5">
      <c r="A7" s="5"/>
    </row>
    <row r="8" spans="1:5">
      <c r="A8" s="5"/>
      <c r="E8" s="1" t="s">
        <v>4</v>
      </c>
    </row>
    <row r="9" spans="1:5">
      <c r="A9" s="1" t="s">
        <v>5</v>
      </c>
      <c r="E9">
        <v>320</v>
      </c>
    </row>
    <row r="10" spans="1:5">
      <c r="A10" s="1" t="s">
        <v>6</v>
      </c>
      <c r="E10">
        <v>5</v>
      </c>
    </row>
    <row r="11" spans="1:5">
      <c r="A11" s="1" t="s">
        <v>7</v>
      </c>
      <c r="E11">
        <v>5</v>
      </c>
    </row>
    <row r="12" spans="1:5">
      <c r="A12" s="1" t="s">
        <v>8</v>
      </c>
      <c r="E12">
        <v>5</v>
      </c>
    </row>
    <row r="13" spans="1:5">
      <c r="A13" s="1" t="s">
        <v>9</v>
      </c>
      <c r="E13">
        <v>5</v>
      </c>
    </row>
    <row r="14" spans="1:5">
      <c r="A14" s="1" t="s">
        <v>10</v>
      </c>
      <c r="E14">
        <v>20</v>
      </c>
    </row>
    <row r="15" spans="1:5">
      <c r="A15" s="1" t="s">
        <v>11</v>
      </c>
      <c r="E15">
        <v>5</v>
      </c>
    </row>
    <row r="16" spans="1:5">
      <c r="A16" s="1" t="s">
        <v>12</v>
      </c>
      <c r="E16">
        <v>5</v>
      </c>
    </row>
    <row r="17" spans="1:5">
      <c r="A17" s="1" t="s">
        <v>13</v>
      </c>
      <c r="E17">
        <v>5</v>
      </c>
    </row>
    <row r="18" spans="1:5">
      <c r="A18" s="1" t="s">
        <v>14</v>
      </c>
      <c r="E18" t="s">
        <v>15</v>
      </c>
    </row>
    <row r="19" spans="1:5">
      <c r="A19" s="1" t="s">
        <v>16</v>
      </c>
      <c r="E19">
        <v>10</v>
      </c>
    </row>
    <row r="20" spans="1:5">
      <c r="A20" s="1" t="s">
        <v>17</v>
      </c>
      <c r="E20">
        <v>5</v>
      </c>
    </row>
    <row r="21" spans="1:5">
      <c r="A21" s="1" t="s">
        <v>18</v>
      </c>
      <c r="E21">
        <v>5</v>
      </c>
    </row>
    <row r="22" spans="1:5">
      <c r="A22" s="1" t="s">
        <v>19</v>
      </c>
      <c r="E22">
        <v>5</v>
      </c>
    </row>
    <row r="23" spans="1:5">
      <c r="A23" s="1" t="s">
        <v>20</v>
      </c>
      <c r="E23">
        <v>5</v>
      </c>
    </row>
    <row r="24" spans="1:5">
      <c r="A24" s="1" t="s">
        <v>21</v>
      </c>
      <c r="E24">
        <v>5</v>
      </c>
    </row>
    <row r="25" spans="1:5">
      <c r="A25" s="1" t="s">
        <v>22</v>
      </c>
      <c r="E25">
        <v>5</v>
      </c>
    </row>
    <row r="26" spans="1:5">
      <c r="A26" s="1" t="s">
        <v>23</v>
      </c>
      <c r="E26">
        <v>5</v>
      </c>
    </row>
    <row r="27" spans="1:5">
      <c r="A27" s="1" t="s">
        <v>24</v>
      </c>
      <c r="E27">
        <v>10</v>
      </c>
    </row>
    <row r="28" spans="1:5">
      <c r="A28" s="1" t="s">
        <v>25</v>
      </c>
      <c r="E28">
        <v>50</v>
      </c>
    </row>
    <row r="29" spans="1:5">
      <c r="A29" s="1" t="s">
        <v>26</v>
      </c>
      <c r="E29">
        <v>50</v>
      </c>
    </row>
    <row r="30" spans="1:5">
      <c r="A30" s="1" t="s">
        <v>27</v>
      </c>
      <c r="E30">
        <v>1000</v>
      </c>
    </row>
    <row r="31" spans="1:5">
      <c r="A31" s="1"/>
    </row>
    <row r="32" spans="1:5">
      <c r="A32" s="5"/>
    </row>
    <row r="33" spans="1:6">
      <c r="A33" s="1"/>
      <c r="F33" s="3"/>
    </row>
    <row r="34" spans="1:6">
      <c r="A34" s="14"/>
      <c r="B34" s="15"/>
      <c r="C34" s="15"/>
      <c r="D34" s="16" t="s">
        <v>28</v>
      </c>
      <c r="E34" s="6" t="s">
        <v>29</v>
      </c>
    </row>
    <row r="35" spans="1:6">
      <c r="A35" s="17" t="s">
        <v>30</v>
      </c>
      <c r="D35" s="30">
        <f ca="1">SUM(CALCULATIONS!B2:B19)+CALCULATIONS!B57</f>
        <v>67750316</v>
      </c>
      <c r="E35" s="33">
        <f ca="1">SUM(CALCULATIONS!B2:B24)+SUM(CALCULATIONS!B37:B43)+CALCULATIONS!B57</f>
        <v>13019641636</v>
      </c>
    </row>
    <row r="36" spans="1:6">
      <c r="A36" s="18" t="s">
        <v>31</v>
      </c>
      <c r="B36" s="19"/>
      <c r="C36" s="19"/>
      <c r="D36" s="31">
        <f>SUM(CALCULATIONS!B2:B19)*0.1</f>
        <v>4544776.5</v>
      </c>
      <c r="E36" s="31">
        <f>(SUM(CALCULATIONS!B2:B24)+SUM(CALCULATIONS!B37:B43))*0.1</f>
        <v>1299733908.5</v>
      </c>
    </row>
    <row r="37" spans="1:6" ht="13.9" thickBot="1">
      <c r="A37" s="20" t="s">
        <v>32</v>
      </c>
      <c r="B37" s="21"/>
      <c r="C37" s="21"/>
      <c r="D37" s="32">
        <f ca="1">SUM(D35:D36)</f>
        <v>72295092.5</v>
      </c>
      <c r="E37" s="34">
        <f ca="1">SUM(E35:E36)</f>
        <v>14319375544.5</v>
      </c>
    </row>
    <row r="38" spans="1:6" ht="13.9" thickTop="1">
      <c r="A38" s="25" t="s">
        <v>33</v>
      </c>
      <c r="D38" s="29">
        <f ca="1">SUM(D35:D36)/(1024*1024)</f>
        <v>68.945972919464111</v>
      </c>
      <c r="E38" s="29">
        <f ca="1">SUM(E35:E36)/(1024*1024)</f>
        <v>13656.020683765411</v>
      </c>
    </row>
    <row r="42" spans="1:6">
      <c r="A42" s="1"/>
    </row>
    <row r="43" spans="1:6">
      <c r="A43" s="1"/>
      <c r="B43" s="4"/>
      <c r="C43" s="4"/>
      <c r="D43" s="4"/>
    </row>
    <row r="44" spans="1:6">
      <c r="A44" s="3"/>
      <c r="D44" s="8"/>
    </row>
    <row r="45" spans="1:6">
      <c r="A45" s="3"/>
      <c r="D45" s="8"/>
    </row>
    <row r="46" spans="1:6">
      <c r="A46" s="3"/>
      <c r="D46" s="10"/>
    </row>
    <row r="47" spans="1:6">
      <c r="A47" s="3"/>
      <c r="D47" s="10"/>
    </row>
    <row r="48" spans="1:6">
      <c r="A48" s="3"/>
      <c r="D48" s="8"/>
    </row>
    <row r="49" spans="1:4">
      <c r="A49" s="3"/>
      <c r="D49" s="8"/>
    </row>
    <row r="50" spans="1:4">
      <c r="A50" s="3"/>
      <c r="D50" s="10"/>
    </row>
    <row r="51" spans="1:4">
      <c r="A51" s="3"/>
      <c r="D51" s="10"/>
    </row>
    <row r="53" spans="1:4">
      <c r="A53" s="3"/>
    </row>
    <row r="54" spans="1:4">
      <c r="A54" s="1"/>
    </row>
    <row r="55" spans="1:4">
      <c r="A55" s="3"/>
      <c r="C55" s="11"/>
    </row>
    <row r="56" spans="1:4">
      <c r="A56" s="3"/>
    </row>
    <row r="57" spans="1:4">
      <c r="A57" s="3"/>
    </row>
    <row r="58" spans="1:4">
      <c r="A58" s="3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8C69F-3E2F-45C7-A8C1-FA33D94BE7FE}">
  <sheetPr codeName="Sheet2"/>
  <dimension ref="A1:H883"/>
  <sheetViews>
    <sheetView tabSelected="1" zoomScaleNormal="100" workbookViewId="0">
      <pane ySplit="1" topLeftCell="A496" activePane="bottomLeft" state="frozen"/>
      <selection pane="bottomLeft" activeCell="A870" sqref="A870"/>
    </sheetView>
  </sheetViews>
  <sheetFormatPr defaultRowHeight="13.15"/>
  <cols>
    <col min="1" max="1" width="55" bestFit="1" customWidth="1"/>
    <col min="2" max="2" width="35.85546875" customWidth="1"/>
    <col min="3" max="3" width="17.5703125" customWidth="1"/>
    <col min="4" max="4" width="18.28515625" customWidth="1"/>
    <col min="5" max="5" width="12.140625" customWidth="1"/>
    <col min="6" max="6" width="17.5703125" customWidth="1"/>
    <col min="7" max="7" width="14.7109375" customWidth="1"/>
    <col min="8" max="8" width="72.28515625" customWidth="1"/>
  </cols>
  <sheetData>
    <row r="1" spans="1:8">
      <c r="A1" s="7" t="s">
        <v>34</v>
      </c>
      <c r="B1" s="7" t="s">
        <v>35</v>
      </c>
      <c r="C1" s="7" t="s">
        <v>36</v>
      </c>
      <c r="D1" s="7" t="s">
        <v>37</v>
      </c>
      <c r="E1" s="9"/>
      <c r="F1" t="s">
        <v>38</v>
      </c>
      <c r="G1" s="7" t="s">
        <v>39</v>
      </c>
      <c r="H1" s="7" t="s">
        <v>40</v>
      </c>
    </row>
    <row r="2" spans="1:8">
      <c r="A2" s="3" t="s">
        <v>41</v>
      </c>
      <c r="B2" t="s">
        <v>42</v>
      </c>
      <c r="C2" t="s">
        <v>43</v>
      </c>
      <c r="D2" s="26"/>
      <c r="E2" s="26"/>
      <c r="F2">
        <f>IF(C2="NVARCHAR",CALCULATIONS!$B$51+(D2*2),IF(C2="INT",[1]CALCULATIONS!$B$26,IF(C2="FLOAT",[1]CALCULATIONS!$B$27,IF(C2="DATE",[1]CALCULATIONS!$B$25,IF(C2="VARCHAR",[1]CALCULATIONS!$B$28+D2,IF(C2="GUID",[1]CALCULATIONS!$B$24,D2))))))</f>
        <v>24</v>
      </c>
    </row>
    <row r="3" spans="1:8" ht="13.9">
      <c r="A3" t="s">
        <v>41</v>
      </c>
      <c r="B3" s="27" t="s">
        <v>44</v>
      </c>
      <c r="C3" s="3" t="s">
        <v>45</v>
      </c>
      <c r="D3" s="26"/>
      <c r="E3" s="26"/>
      <c r="F3">
        <f>IF(C3="NVARCHAR",[1]CALCULATIONS!$B$28+(D3*2),IF(C3="INT",[1]CALCULATIONS!$B$26,IF(C3="FLOAT",[1]CALCULATIONS!$B$27,IF(C3="DATE",[1]CALCULATIONS!$B$25,IF(C3="VARCHAR",[1]CALCULATIONS!$B$28+D3,IF(C3="GUID",[1]CALCULATIONS!$B$24,D3))))))</f>
        <v>4</v>
      </c>
    </row>
    <row r="4" spans="1:8">
      <c r="A4" t="s">
        <v>41</v>
      </c>
      <c r="B4" t="s">
        <v>46</v>
      </c>
      <c r="C4" s="3" t="s">
        <v>45</v>
      </c>
      <c r="D4" s="26"/>
      <c r="E4" s="26"/>
      <c r="F4">
        <f>IF(C4="NVARCHAR",[1]CALCULATIONS!$B$28+(D4*2),IF(C4="INT",[1]CALCULATIONS!$B$26,IF(C4="FLOAT",[1]CALCULATIONS!$B$27,IF(C4="DATE",[1]CALCULATIONS!$B$25,IF(C4="VARCHAR",[1]CALCULATIONS!$B$28+D4,IF(C4="GUID",[1]CALCULATIONS!$B$24,D4))))))</f>
        <v>4</v>
      </c>
    </row>
    <row r="5" spans="1:8">
      <c r="A5" t="s">
        <v>41</v>
      </c>
      <c r="B5" t="s">
        <v>47</v>
      </c>
      <c r="C5" s="3" t="s">
        <v>45</v>
      </c>
      <c r="D5" s="26"/>
      <c r="E5" s="26"/>
      <c r="F5">
        <f>IF(C5="NVARCHAR",[1]CALCULATIONS!$B$28+(D5*2),IF(C5="INT",[1]CALCULATIONS!$B$26,IF(C5="FLOAT",[1]CALCULATIONS!$B$27,IF(C5="DATE",[1]CALCULATIONS!$B$25,IF(C5="VARCHAR",[1]CALCULATIONS!$B$28+D5,IF(C5="GUID",[1]CALCULATIONS!$B$24,D5))))))</f>
        <v>4</v>
      </c>
    </row>
    <row r="6" spans="1:8">
      <c r="A6" t="s">
        <v>41</v>
      </c>
      <c r="B6" t="s">
        <v>48</v>
      </c>
      <c r="C6" s="3" t="s">
        <v>49</v>
      </c>
      <c r="D6" s="26"/>
      <c r="E6" s="26"/>
      <c r="F6">
        <f>IF(C6="NVARCHAR",[1]CALCULATIONS!$B$28+(D6*2),IF(C6="INT",[1]CALCULATIONS!$B$26,IF(C6="FLOAT",[1]CALCULATIONS!$B$27,IF(C6="DATE",[1]CALCULATIONS!$B$25,IF(C6="VARCHAR",[1]CALCULATIONS!$B$28+D6,IF(C6="GUID",[1]CALCULATIONS!$B$24,D6))))))</f>
        <v>7</v>
      </c>
    </row>
    <row r="7" spans="1:8">
      <c r="A7" t="s">
        <v>41</v>
      </c>
      <c r="B7" t="s">
        <v>50</v>
      </c>
      <c r="C7" t="s">
        <v>51</v>
      </c>
      <c r="D7" s="26">
        <v>20</v>
      </c>
      <c r="E7" s="26"/>
      <c r="F7">
        <f>IF(C7="NVARCHAR",[1]CALCULATIONS!$B$28+(D7*2),IF(C7="INT",[1]CALCULATIONS!$B$26,IF(C7="FLOAT",[1]CALCULATIONS!$B$27,IF(C7="DATE",[1]CALCULATIONS!$B$25,IF(C7="VARCHAR",[1]CALCULATIONS!$B$28+D7,IF(C7="GUID",[1]CALCULATIONS!$B$24,D7))))))</f>
        <v>42</v>
      </c>
    </row>
    <row r="8" spans="1:8">
      <c r="A8" t="s">
        <v>41</v>
      </c>
      <c r="B8" t="s">
        <v>52</v>
      </c>
      <c r="C8" t="s">
        <v>51</v>
      </c>
      <c r="D8" s="26">
        <v>60</v>
      </c>
      <c r="E8" s="26"/>
      <c r="F8">
        <f>IF(C8="NVARCHAR",[1]CALCULATIONS!$B$28+(D8*2),IF(C8="INT",[1]CALCULATIONS!$B$26,IF(C8="FLOAT",[1]CALCULATIONS!$B$27,IF(C8="DATE",[1]CALCULATIONS!$B$25,IF(C8="VARCHAR",[1]CALCULATIONS!$B$28+D8,IF(C8="GUID",[1]CALCULATIONS!$B$24,D8))))))</f>
        <v>122</v>
      </c>
    </row>
    <row r="9" spans="1:8">
      <c r="A9" t="s">
        <v>41</v>
      </c>
      <c r="B9" t="s">
        <v>40</v>
      </c>
      <c r="C9" t="s">
        <v>51</v>
      </c>
      <c r="D9" s="26">
        <v>32767</v>
      </c>
      <c r="E9" s="26"/>
      <c r="F9">
        <f>IF(C9="NVARCHAR",[1]CALCULATIONS!$B$28+(D9*2),IF(C9="INT",[1]CALCULATIONS!$B$26,IF(C9="FLOAT",[1]CALCULATIONS!$B$27,IF(C9="DATE",[1]CALCULATIONS!$B$25,IF(C9="VARCHAR",[1]CALCULATIONS!$B$28+D9,IF(C9="GUID",[1]CALCULATIONS!$B$24,D9))))))</f>
        <v>65536</v>
      </c>
      <c r="G9" s="22">
        <f>SUM(F2:F9)</f>
        <v>65743</v>
      </c>
      <c r="H9" t="s">
        <v>53</v>
      </c>
    </row>
    <row r="10" spans="1:8">
      <c r="D10" s="26"/>
      <c r="E10" s="26"/>
    </row>
    <row r="11" spans="1:8">
      <c r="A11" t="s">
        <v>54</v>
      </c>
      <c r="B11" t="s">
        <v>55</v>
      </c>
      <c r="C11" t="s">
        <v>43</v>
      </c>
      <c r="D11" s="26"/>
      <c r="E11" s="26"/>
      <c r="F11">
        <f>IF(C11="NVARCHAR",[1]CALCULATIONS!$B$28+(D11*2),IF(C11="INT",[1]CALCULATIONS!$B$26,IF(C11="FLOAT",[1]CALCULATIONS!$B$27,IF(C11="DATE",[1]CALCULATIONS!$B$25,IF(C11="VARCHAR",[1]CALCULATIONS!$B$28+D11,IF(C11="GUID",[1]CALCULATIONS!$B$24,D11))))))</f>
        <v>24</v>
      </c>
    </row>
    <row r="12" spans="1:8">
      <c r="A12" t="s">
        <v>54</v>
      </c>
      <c r="B12" t="s">
        <v>42</v>
      </c>
      <c r="C12" t="s">
        <v>43</v>
      </c>
      <c r="D12" s="26"/>
      <c r="E12" s="26"/>
      <c r="F12">
        <f>IF(C12="NVARCHAR",[1]CALCULATIONS!$B$28+(D12*2),IF(C12="INT",[1]CALCULATIONS!$B$26,IF(C12="FLOAT",[1]CALCULATIONS!$B$27,IF(C12="DATE",[1]CALCULATIONS!$B$25,IF(C12="VARCHAR",[1]CALCULATIONS!$B$28+D12,IF(C12="GUID",[1]CALCULATIONS!$B$24,D12))))))</f>
        <v>24</v>
      </c>
    </row>
    <row r="13" spans="1:8">
      <c r="A13" t="s">
        <v>54</v>
      </c>
      <c r="B13" t="s">
        <v>56</v>
      </c>
      <c r="C13" t="s">
        <v>43</v>
      </c>
      <c r="D13" s="26"/>
      <c r="E13" s="26"/>
      <c r="F13">
        <f>IF(C13="NVARCHAR",[1]CALCULATIONS!$B$28+(D13*2),IF(C13="INT",[1]CALCULATIONS!$B$26,IF(C13="FLOAT",[1]CALCULATIONS!$B$27,IF(C13="DATE",[1]CALCULATIONS!$B$25,IF(C13="VARCHAR",[1]CALCULATIONS!$B$28+D13,IF(C13="GUID",[1]CALCULATIONS!$B$24,D13))))))</f>
        <v>24</v>
      </c>
    </row>
    <row r="14" spans="1:8">
      <c r="A14" t="s">
        <v>54</v>
      </c>
      <c r="B14" t="s">
        <v>57</v>
      </c>
      <c r="C14" s="3" t="s">
        <v>45</v>
      </c>
      <c r="D14" s="26"/>
      <c r="E14" s="26"/>
      <c r="F14">
        <f>IF(C14="NVARCHAR",[1]CALCULATIONS!$B$28+(D14*2),IF(C14="INT",[1]CALCULATIONS!$B$26,IF(C14="FLOAT",[1]CALCULATIONS!$B$27,IF(C14="DATE",[1]CALCULATIONS!$B$25,IF(C14="VARCHAR",[1]CALCULATIONS!$B$28+D14,IF(C14="GUID",[1]CALCULATIONS!$B$24,D14))))))</f>
        <v>4</v>
      </c>
    </row>
    <row r="15" spans="1:8">
      <c r="A15" t="s">
        <v>54</v>
      </c>
      <c r="B15" t="s">
        <v>58</v>
      </c>
      <c r="C15" s="3" t="s">
        <v>59</v>
      </c>
      <c r="D15" s="26">
        <v>4</v>
      </c>
      <c r="E15" s="26"/>
      <c r="F15">
        <f>IF(C15="NVARCHAR",[1]CALCULATIONS!$B$28+(D15*2),IF(C15="INT",[1]CALCULATIONS!$B$26,IF(C15="FLOAT",[1]CALCULATIONS!$B$27,IF(C15="DATE",[1]CALCULATIONS!$B$25,IF(C15="VARCHAR",[1]CALCULATIONS!$B$28+D15,IF(C15="GUID",[1]CALCULATIONS!$B$24,D15))))))</f>
        <v>6</v>
      </c>
      <c r="G15">
        <f>SUM(F11:F15)</f>
        <v>82</v>
      </c>
    </row>
    <row r="16" spans="1:8">
      <c r="D16" s="26"/>
      <c r="E16" s="26"/>
    </row>
    <row r="17" spans="1:7">
      <c r="A17" t="s">
        <v>60</v>
      </c>
      <c r="B17" t="s">
        <v>61</v>
      </c>
      <c r="C17" t="s">
        <v>43</v>
      </c>
      <c r="D17" s="26"/>
      <c r="E17" s="26"/>
      <c r="F17">
        <f>IF(C17="NVARCHAR",[1]CALCULATIONS!$B$28+(D17*2),IF(C17="INT",[1]CALCULATIONS!$B$26,IF(C17="FLOAT",[1]CALCULATIONS!$B$27,IF(C17="DATE",[1]CALCULATIONS!$B$25,IF(C17="VARCHAR",[1]CALCULATIONS!$B$28+D17,IF(C17="GUID",[1]CALCULATIONS!$B$24,D17))))))</f>
        <v>24</v>
      </c>
    </row>
    <row r="18" spans="1:7">
      <c r="A18" t="s">
        <v>60</v>
      </c>
      <c r="B18" t="s">
        <v>44</v>
      </c>
      <c r="C18" s="3" t="s">
        <v>45</v>
      </c>
      <c r="D18" s="26"/>
      <c r="E18" s="26"/>
      <c r="F18">
        <f>IF(C18="NVARCHAR",[1]CALCULATIONS!$B$28+(D18*2),IF(C18="INT",[1]CALCULATIONS!$B$26,IF(C18="FLOAT",[1]CALCULATIONS!$B$27,IF(C18="DATE",[1]CALCULATIONS!$B$25,IF(C18="VARCHAR",[1]CALCULATIONS!$B$28+D18,IF(C18="GUID",[1]CALCULATIONS!$B$24,D18))))))</f>
        <v>4</v>
      </c>
    </row>
    <row r="19" spans="1:7">
      <c r="A19" t="s">
        <v>60</v>
      </c>
      <c r="B19" t="s">
        <v>48</v>
      </c>
      <c r="C19" s="3" t="s">
        <v>49</v>
      </c>
      <c r="D19" s="26"/>
      <c r="E19" s="26"/>
      <c r="F19">
        <f>IF(C19="NVARCHAR",[1]CALCULATIONS!$B$28+(D19*2),IF(C19="INT",[1]CALCULATIONS!$B$26,IF(C19="FLOAT",[1]CALCULATIONS!$B$27,IF(C19="DATE",[1]CALCULATIONS!$B$25,IF(C19="VARCHAR",[1]CALCULATIONS!$B$28+D19,IF(C19="GUID",[1]CALCULATIONS!$B$24,D19))))))</f>
        <v>7</v>
      </c>
    </row>
    <row r="20" spans="1:7">
      <c r="A20" t="s">
        <v>60</v>
      </c>
      <c r="B20" t="s">
        <v>50</v>
      </c>
      <c r="C20" t="s">
        <v>51</v>
      </c>
      <c r="D20" s="26">
        <v>20</v>
      </c>
      <c r="E20" s="26"/>
      <c r="F20">
        <f>IF(C20="NVARCHAR",[1]CALCULATIONS!$B$28+(D20*2),IF(C20="INT",[1]CALCULATIONS!$B$26,IF(C20="FLOAT",[1]CALCULATIONS!$B$27,IF(C20="DATE",[1]CALCULATIONS!$B$25,IF(C20="VARCHAR",[1]CALCULATIONS!$B$28+D20,IF(C20="GUID",[1]CALCULATIONS!$B$24,D20))))))</f>
        <v>42</v>
      </c>
    </row>
    <row r="21" spans="1:7">
      <c r="A21" t="s">
        <v>60</v>
      </c>
      <c r="B21" t="s">
        <v>62</v>
      </c>
      <c r="C21" t="s">
        <v>51</v>
      </c>
      <c r="D21" s="26">
        <v>60</v>
      </c>
      <c r="E21" s="26"/>
      <c r="F21">
        <f>IF(C21="NVARCHAR",[1]CALCULATIONS!$B$28+(D21*2),IF(C21="INT",[1]CALCULATIONS!$B$26,IF(C21="FLOAT",[1]CALCULATIONS!$B$27,IF(C21="DATE",[1]CALCULATIONS!$B$25,IF(C21="VARCHAR",[1]CALCULATIONS!$B$28+D21,IF(C21="GUID",[1]CALCULATIONS!$B$24,D21))))))</f>
        <v>122</v>
      </c>
    </row>
    <row r="22" spans="1:7">
      <c r="A22" t="s">
        <v>60</v>
      </c>
      <c r="B22" t="s">
        <v>40</v>
      </c>
      <c r="C22" t="s">
        <v>51</v>
      </c>
      <c r="D22" s="26">
        <v>32767</v>
      </c>
      <c r="E22" s="26"/>
      <c r="F22">
        <f>IF(C22="NVARCHAR",[1]CALCULATIONS!$B$28+(D22*2),IF(C22="INT",[1]CALCULATIONS!$B$26,IF(C22="FLOAT",[1]CALCULATIONS!$B$27,IF(C22="DATE",[1]CALCULATIONS!$B$25,IF(C22="VARCHAR",[1]CALCULATIONS!$B$28+D22,IF(C22="GUID",[1]CALCULATIONS!$B$24,D22))))))</f>
        <v>65536</v>
      </c>
      <c r="G22">
        <f>SUM(F17:F22)</f>
        <v>65735</v>
      </c>
    </row>
    <row r="23" spans="1:7">
      <c r="D23" s="26"/>
      <c r="E23" s="26"/>
    </row>
    <row r="24" spans="1:7">
      <c r="A24" s="3" t="s">
        <v>63</v>
      </c>
      <c r="B24" t="s">
        <v>64</v>
      </c>
      <c r="C24" t="s">
        <v>43</v>
      </c>
      <c r="D24" s="26"/>
      <c r="E24" s="26"/>
      <c r="F24">
        <f>IF(C24="NVARCHAR",[1]CALCULATIONS!$B$28+(D24*2),IF(C24="INT",[1]CALCULATIONS!$B$26,IF(C24="FLOAT",[1]CALCULATIONS!$B$27,IF(C24="DATE",[1]CALCULATIONS!$B$25,IF(C24="VARCHAR",[1]CALCULATIONS!$B$28+D24,IF(C24="GUID",[1]CALCULATIONS!$B$24,D24))))))</f>
        <v>24</v>
      </c>
    </row>
    <row r="25" spans="1:7">
      <c r="A25" s="3" t="s">
        <v>63</v>
      </c>
      <c r="B25" t="s">
        <v>61</v>
      </c>
      <c r="C25" t="s">
        <v>43</v>
      </c>
      <c r="D25" s="26"/>
      <c r="E25" s="26"/>
      <c r="F25">
        <f>IF(C25="NVARCHAR",[1]CALCULATIONS!$B$28+(D25*2),IF(C25="INT",[1]CALCULATIONS!$B$26,IF(C25="FLOAT",[1]CALCULATIONS!$B$27,IF(C25="DATE",[1]CALCULATIONS!$B$25,IF(C25="VARCHAR",[1]CALCULATIONS!$B$28+D25,IF(C25="GUID",[1]CALCULATIONS!$B$24,D25))))))</f>
        <v>24</v>
      </c>
    </row>
    <row r="26" spans="1:7">
      <c r="A26" s="3" t="s">
        <v>63</v>
      </c>
      <c r="B26" t="s">
        <v>65</v>
      </c>
      <c r="C26" s="3" t="s">
        <v>45</v>
      </c>
      <c r="D26" s="26"/>
      <c r="E26" s="26"/>
      <c r="F26">
        <f>IF(C26="NVARCHAR",[1]CALCULATIONS!$B$28+(D26*2),IF(C26="INT",[1]CALCULATIONS!$B$26,IF(C26="FLOAT",[1]CALCULATIONS!$B$27,IF(C26="DATE",[1]CALCULATIONS!$B$25,IF(C26="VARCHAR",[1]CALCULATIONS!$B$28+D26,IF(C26="GUID",[1]CALCULATIONS!$B$24,D26))))))</f>
        <v>4</v>
      </c>
    </row>
    <row r="27" spans="1:7">
      <c r="A27" s="3" t="s">
        <v>63</v>
      </c>
      <c r="B27" t="s">
        <v>66</v>
      </c>
      <c r="C27" t="s">
        <v>51</v>
      </c>
      <c r="D27" s="26">
        <v>60</v>
      </c>
      <c r="E27" s="26"/>
      <c r="F27">
        <f>IF(C27="NVARCHAR",[1]CALCULATIONS!$B$28+(D27*2),IF(C27="INT",[1]CALCULATIONS!$B$26,IF(C27="FLOAT",[1]CALCULATIONS!$B$27,IF(C27="DATE",[1]CALCULATIONS!$B$25,IF(C27="VARCHAR",[1]CALCULATIONS!$B$28+D27,IF(C27="GUID",[1]CALCULATIONS!$B$24,D27))))))</f>
        <v>122</v>
      </c>
    </row>
    <row r="28" spans="1:7">
      <c r="A28" s="3" t="s">
        <v>63</v>
      </c>
      <c r="B28" t="s">
        <v>67</v>
      </c>
      <c r="C28" t="s">
        <v>51</v>
      </c>
      <c r="D28" s="26">
        <v>32767</v>
      </c>
      <c r="E28" s="26"/>
      <c r="F28">
        <f>IF(C28="NVARCHAR",[1]CALCULATIONS!$B$28+(D28*2),IF(C28="INT",[1]CALCULATIONS!$B$26,IF(C28="FLOAT",[1]CALCULATIONS!$B$27,IF(C28="DATE",[1]CALCULATIONS!$B$25,IF(C28="VARCHAR",[1]CALCULATIONS!$B$28+D28,IF(C28="GUID",[1]CALCULATIONS!$B$24,D28))))))</f>
        <v>65536</v>
      </c>
      <c r="G28">
        <f>SUM(F24:F28)</f>
        <v>65710</v>
      </c>
    </row>
    <row r="29" spans="1:7">
      <c r="A29" s="3"/>
      <c r="D29" s="26"/>
      <c r="E29" s="26"/>
    </row>
    <row r="30" spans="1:7">
      <c r="A30" s="3" t="s">
        <v>68</v>
      </c>
      <c r="B30" t="s">
        <v>69</v>
      </c>
      <c r="C30" t="s">
        <v>43</v>
      </c>
      <c r="D30" s="26"/>
      <c r="E30" s="26"/>
      <c r="F30">
        <f>IF(C30="NVARCHAR",[1]CALCULATIONS!$B$28+(D30*2),IF(C30="INT",[1]CALCULATIONS!$B$26,IF(C30="FLOAT",[1]CALCULATIONS!$B$27,IF(C30="DATE",[1]CALCULATIONS!$B$25,IF(C30="VARCHAR",[1]CALCULATIONS!$B$28+D30,IF(C30="GUID",[1]CALCULATIONS!$B$24,D30))))))</f>
        <v>24</v>
      </c>
    </row>
    <row r="31" spans="1:7">
      <c r="A31" s="3" t="s">
        <v>68</v>
      </c>
      <c r="B31" t="s">
        <v>44</v>
      </c>
      <c r="C31" t="s">
        <v>45</v>
      </c>
      <c r="D31" s="26"/>
      <c r="E31" s="26"/>
      <c r="F31">
        <f>IF(C31="NVARCHAR",[1]CALCULATIONS!$B$28+(D31*2),IF(C31="INT",[1]CALCULATIONS!$B$26,IF(C31="FLOAT",[1]CALCULATIONS!$B$27,IF(C31="DATE",[1]CALCULATIONS!$B$25,IF(C31="VARCHAR",[1]CALCULATIONS!$B$28+D31,IF(C31="GUID",[1]CALCULATIONS!$B$24,D31))))))</f>
        <v>4</v>
      </c>
    </row>
    <row r="32" spans="1:7">
      <c r="A32" s="3" t="s">
        <v>68</v>
      </c>
      <c r="B32" t="s">
        <v>48</v>
      </c>
      <c r="C32" t="s">
        <v>49</v>
      </c>
      <c r="D32" s="26"/>
      <c r="E32" s="26"/>
      <c r="F32">
        <f>IF(C32="NVARCHAR",[1]CALCULATIONS!$B$28+(D32*2),IF(C32="INT",[1]CALCULATIONS!$B$26,IF(C32="FLOAT",[1]CALCULATIONS!$B$27,IF(C32="DATE",[1]CALCULATIONS!$B$25,IF(C32="VARCHAR",[1]CALCULATIONS!$B$28+D32,IF(C32="GUID",[1]CALCULATIONS!$B$24,D32))))))</f>
        <v>7</v>
      </c>
    </row>
    <row r="33" spans="1:8">
      <c r="A33" s="3" t="s">
        <v>68</v>
      </c>
      <c r="B33" t="s">
        <v>50</v>
      </c>
      <c r="C33" t="s">
        <v>51</v>
      </c>
      <c r="D33" s="26">
        <v>20</v>
      </c>
      <c r="E33" s="26"/>
      <c r="F33">
        <f>IF(C33="NVARCHAR",[1]CALCULATIONS!$B$28+(D33*2),IF(C33="INT",[1]CALCULATIONS!$B$26,IF(C33="FLOAT",[1]CALCULATIONS!$B$27,IF(C33="DATE",[1]CALCULATIONS!$B$25,IF(C33="VARCHAR",[1]CALCULATIONS!$B$28+D33,IF(C33="GUID",[1]CALCULATIONS!$B$24,D33))))))</f>
        <v>42</v>
      </c>
    </row>
    <row r="34" spans="1:8">
      <c r="A34" s="3" t="s">
        <v>68</v>
      </c>
      <c r="B34" t="s">
        <v>70</v>
      </c>
      <c r="C34" t="s">
        <v>51</v>
      </c>
      <c r="D34" s="26">
        <v>60</v>
      </c>
      <c r="E34" s="26"/>
      <c r="F34">
        <f>IF(C34="NVARCHAR",[1]CALCULATIONS!$B$28+(D34*2),IF(C34="INT",[1]CALCULATIONS!$B$26,IF(C34="FLOAT",[1]CALCULATIONS!$B$27,IF(C34="DATE",[1]CALCULATIONS!$B$25,IF(C34="VARCHAR",[1]CALCULATIONS!$B$28+D34,IF(C34="GUID",[1]CALCULATIONS!$B$24,D34))))))</f>
        <v>122</v>
      </c>
    </row>
    <row r="35" spans="1:8">
      <c r="A35" s="3" t="s">
        <v>68</v>
      </c>
      <c r="B35" t="s">
        <v>71</v>
      </c>
      <c r="C35" t="s">
        <v>51</v>
      </c>
      <c r="D35" s="26">
        <v>32767</v>
      </c>
      <c r="E35" s="26"/>
      <c r="F35">
        <f>IF(C35="NVARCHAR",[1]CALCULATIONS!$B$28+(D35*2),IF(C35="INT",[1]CALCULATIONS!$B$26,IF(C35="FLOAT",[1]CALCULATIONS!$B$27,IF(C35="DATE",[1]CALCULATIONS!$B$25,IF(C35="VARCHAR",[1]CALCULATIONS!$B$28+D35,IF(C35="GUID",[1]CALCULATIONS!$B$24,D35))))))</f>
        <v>65536</v>
      </c>
      <c r="G35">
        <f>SUM(F30:F35)</f>
        <v>65735</v>
      </c>
    </row>
    <row r="36" spans="1:8">
      <c r="A36" s="3"/>
      <c r="D36" s="26"/>
      <c r="E36" s="26"/>
    </row>
    <row r="37" spans="1:8">
      <c r="A37" t="s">
        <v>72</v>
      </c>
      <c r="B37" t="s">
        <v>73</v>
      </c>
      <c r="C37" t="s">
        <v>43</v>
      </c>
      <c r="D37" s="26"/>
      <c r="E37" s="26"/>
      <c r="F37">
        <f>IF(C37="NVARCHAR",[1]CALCULATIONS!$B$28+(D37*2),IF(C37="INT",[1]CALCULATIONS!$B$26,IF(C37="FLOAT",[1]CALCULATIONS!$B$27,IF(C37="DATE",[1]CALCULATIONS!$B$25,IF(C37="VARCHAR",[1]CALCULATIONS!$B$28+D37,IF(C37="GUID",[1]CALCULATIONS!$B$24,D37))))))</f>
        <v>24</v>
      </c>
    </row>
    <row r="38" spans="1:8">
      <c r="A38" t="s">
        <v>72</v>
      </c>
      <c r="B38" t="s">
        <v>44</v>
      </c>
      <c r="C38" s="3" t="s">
        <v>45</v>
      </c>
      <c r="D38" s="26"/>
      <c r="E38" s="26"/>
      <c r="F38">
        <f>IF(C38="NVARCHAR",[1]CALCULATIONS!$B$28+(D38*2),IF(C38="INT",[1]CALCULATIONS!$B$26,IF(C38="FLOAT",[1]CALCULATIONS!$B$27,IF(C38="DATE",[1]CALCULATIONS!$B$25,IF(C38="VARCHAR",[1]CALCULATIONS!$B$28+D38,IF(C38="GUID",[1]CALCULATIONS!$B$24,D38))))))</f>
        <v>4</v>
      </c>
    </row>
    <row r="39" spans="1:8">
      <c r="A39" t="s">
        <v>72</v>
      </c>
      <c r="B39" t="s">
        <v>48</v>
      </c>
      <c r="C39" s="3" t="s">
        <v>49</v>
      </c>
      <c r="D39" s="26"/>
      <c r="E39" s="26"/>
      <c r="F39">
        <f>IF(C39="NVARCHAR",[1]CALCULATIONS!$B$28+(D39*2),IF(C39="INT",[1]CALCULATIONS!$B$26,IF(C39="FLOAT",[1]CALCULATIONS!$B$27,IF(C39="DATE",[1]CALCULATIONS!$B$25,IF(C39="VARCHAR",[1]CALCULATIONS!$B$28+D39,IF(C39="GUID",[1]CALCULATIONS!$B$24,D39))))))</f>
        <v>7</v>
      </c>
    </row>
    <row r="40" spans="1:8">
      <c r="A40" t="s">
        <v>72</v>
      </c>
      <c r="B40" t="s">
        <v>50</v>
      </c>
      <c r="C40" t="s">
        <v>51</v>
      </c>
      <c r="D40" s="26">
        <v>20</v>
      </c>
      <c r="E40" s="26"/>
      <c r="F40">
        <f>IF(C40="NVARCHAR",[1]CALCULATIONS!$B$28+(D40*2),IF(C40="INT",[1]CALCULATIONS!$B$26,IF(C40="FLOAT",[1]CALCULATIONS!$B$27,IF(C40="DATE",[1]CALCULATIONS!$B$25,IF(C40="VARCHAR",[1]CALCULATIONS!$B$28+D40,IF(C40="GUID",[1]CALCULATIONS!$B$24,D40))))))</f>
        <v>42</v>
      </c>
    </row>
    <row r="41" spans="1:8">
      <c r="A41" t="s">
        <v>72</v>
      </c>
      <c r="B41" t="s">
        <v>74</v>
      </c>
      <c r="C41" t="s">
        <v>51</v>
      </c>
      <c r="D41" s="26">
        <v>60</v>
      </c>
      <c r="E41" s="26"/>
      <c r="F41">
        <f>IF(C41="NVARCHAR",[1]CALCULATIONS!$B$28+(D41*2),IF(C41="INT",[1]CALCULATIONS!$B$26,IF(C41="FLOAT",[1]CALCULATIONS!$B$27,IF(C41="DATE",[1]CALCULATIONS!$B$25,IF(C41="VARCHAR",[1]CALCULATIONS!$B$28+D41,IF(C41="GUID",[1]CALCULATIONS!$B$24,D41))))))</f>
        <v>122</v>
      </c>
    </row>
    <row r="42" spans="1:8">
      <c r="A42" t="s">
        <v>72</v>
      </c>
      <c r="B42" t="s">
        <v>75</v>
      </c>
      <c r="C42" t="s">
        <v>51</v>
      </c>
      <c r="D42" s="26">
        <v>500</v>
      </c>
      <c r="E42" s="26"/>
      <c r="F42">
        <f>IF(C42="NVARCHAR",[1]CALCULATIONS!$B$28+(D42*2),IF(C42="INT",[1]CALCULATIONS!$B$26,IF(C42="FLOAT",[1]CALCULATIONS!$B$27,IF(C42="DATE",[1]CALCULATIONS!$B$25,IF(C42="VARCHAR",[1]CALCULATIONS!$B$28+D42,IF(C42="GUID",[1]CALCULATIONS!$B$24,D42))))))</f>
        <v>1002</v>
      </c>
      <c r="G42" s="22">
        <f>SUM(F37:F42)</f>
        <v>1201</v>
      </c>
      <c r="H42" t="s">
        <v>76</v>
      </c>
    </row>
    <row r="43" spans="1:8">
      <c r="D43" s="26"/>
      <c r="E43" s="26"/>
    </row>
    <row r="44" spans="1:8">
      <c r="A44" t="s">
        <v>77</v>
      </c>
      <c r="B44" t="s">
        <v>78</v>
      </c>
      <c r="C44" t="s">
        <v>43</v>
      </c>
      <c r="D44" s="26"/>
      <c r="E44" s="26"/>
      <c r="F44">
        <f>IF(C44="NVARCHAR",[1]CALCULATIONS!$B$28+(D44*2),IF(C44="INT",[1]CALCULATIONS!$B$26,IF(C44="FLOAT",[1]CALCULATIONS!$B$27,IF(C44="DATE",[1]CALCULATIONS!$B$25,IF(C44="VARCHAR",[1]CALCULATIONS!$B$28+D44,IF(C44="GUID",[1]CALCULATIONS!$B$24,D44))))))</f>
        <v>24</v>
      </c>
    </row>
    <row r="45" spans="1:8">
      <c r="A45" t="s">
        <v>77</v>
      </c>
      <c r="B45" t="s">
        <v>73</v>
      </c>
      <c r="C45" t="s">
        <v>43</v>
      </c>
      <c r="D45" s="26"/>
      <c r="E45" s="26"/>
      <c r="F45">
        <f>IF(C45="NVARCHAR",[1]CALCULATIONS!$B$28+(D45*2),IF(C45="INT",[1]CALCULATIONS!$B$26,IF(C45="FLOAT",[1]CALCULATIONS!$B$27,IF(C45="DATE",[1]CALCULATIONS!$B$25,IF(C45="VARCHAR",[1]CALCULATIONS!$B$28+D45,IF(C45="GUID",[1]CALCULATIONS!$B$24,D45))))))</f>
        <v>24</v>
      </c>
    </row>
    <row r="46" spans="1:8">
      <c r="A46" t="s">
        <v>77</v>
      </c>
      <c r="B46" t="s">
        <v>79</v>
      </c>
      <c r="C46" t="s">
        <v>59</v>
      </c>
      <c r="D46" s="26">
        <v>60</v>
      </c>
      <c r="E46" s="26"/>
      <c r="F46">
        <f>IF(C46="NVARCHAR",[1]CALCULATIONS!$B$28+(D46*2),IF(C46="INT",[1]CALCULATIONS!$B$26,IF(C46="FLOAT",[1]CALCULATIONS!$B$27,IF(C46="DATE",[1]CALCULATIONS!$B$25,IF(C46="VARCHAR",[1]CALCULATIONS!$B$28+D46,IF(C46="GUID",[1]CALCULATIONS!$B$24,D46))))))</f>
        <v>62</v>
      </c>
    </row>
    <row r="47" spans="1:8">
      <c r="A47" t="s">
        <v>77</v>
      </c>
      <c r="B47" t="s">
        <v>80</v>
      </c>
      <c r="C47" t="s">
        <v>59</v>
      </c>
      <c r="D47" s="26">
        <v>60</v>
      </c>
      <c r="E47" s="26"/>
      <c r="F47">
        <f>IF(C47="NVARCHAR",[1]CALCULATIONS!$B$28+(D47*2),IF(C47="INT",[1]CALCULATIONS!$B$26,IF(C47="FLOAT",[1]CALCULATIONS!$B$27,IF(C47="DATE",[1]CALCULATIONS!$B$25,IF(C47="VARCHAR",[1]CALCULATIONS!$B$28+D47,IF(C47="GUID",[1]CALCULATIONS!$B$24,D47))))))</f>
        <v>62</v>
      </c>
      <c r="G47">
        <f>SUM(F44:F47)</f>
        <v>172</v>
      </c>
    </row>
    <row r="48" spans="1:8">
      <c r="D48" s="26"/>
      <c r="E48" s="26"/>
    </row>
    <row r="49" spans="1:8">
      <c r="A49" t="s">
        <v>81</v>
      </c>
      <c r="B49" t="s">
        <v>56</v>
      </c>
      <c r="C49" t="s">
        <v>43</v>
      </c>
      <c r="D49" s="26"/>
      <c r="E49" s="26"/>
      <c r="F49">
        <f>IF(C49="NVARCHAR",[1]CALCULATIONS!$B$28+(D49*2),IF(C49="INT",[1]CALCULATIONS!$B$26,IF(C49="FLOAT",[1]CALCULATIONS!$B$27,IF(C49="DATE",[1]CALCULATIONS!$B$25,IF(C49="VARCHAR",[1]CALCULATIONS!$B$28+D49,IF(C49="GUID",[1]CALCULATIONS!$B$24,D49))))))</f>
        <v>24</v>
      </c>
    </row>
    <row r="50" spans="1:8">
      <c r="A50" t="s">
        <v>81</v>
      </c>
      <c r="B50" t="s">
        <v>82</v>
      </c>
      <c r="C50" t="s">
        <v>43</v>
      </c>
      <c r="D50" s="26"/>
      <c r="E50" s="26"/>
      <c r="F50">
        <f>IF(C50="NVARCHAR",[1]CALCULATIONS!$B$28+(D50*2),IF(C50="INT",[1]CALCULATIONS!$B$26,IF(C50="FLOAT",[1]CALCULATIONS!$B$27,IF(C50="DATE",[1]CALCULATIONS!$B$25,IF(C50="VARCHAR",[1]CALCULATIONS!$B$28+D50,IF(C50="GUID",[1]CALCULATIONS!$B$24,D50))))))</f>
        <v>24</v>
      </c>
    </row>
    <row r="51" spans="1:8">
      <c r="A51" t="s">
        <v>81</v>
      </c>
      <c r="B51" t="s">
        <v>44</v>
      </c>
      <c r="C51" s="3" t="s">
        <v>45</v>
      </c>
      <c r="D51" s="26"/>
      <c r="E51" s="26"/>
      <c r="F51">
        <f>IF(C51="NVARCHAR",[1]CALCULATIONS!$B$28+(D51*2),IF(C51="INT",[1]CALCULATIONS!$B$26,IF(C51="FLOAT",[1]CALCULATIONS!$B$27,IF(C51="DATE",[1]CALCULATIONS!$B$25,IF(C51="VARCHAR",[1]CALCULATIONS!$B$28+D51,IF(C51="GUID",[1]CALCULATIONS!$B$24,D51))))))</f>
        <v>4</v>
      </c>
    </row>
    <row r="52" spans="1:8">
      <c r="A52" t="s">
        <v>81</v>
      </c>
      <c r="B52" t="s">
        <v>83</v>
      </c>
      <c r="C52" s="3" t="s">
        <v>45</v>
      </c>
      <c r="D52" s="26"/>
      <c r="E52" s="26"/>
      <c r="F52">
        <f>IF(C52="NVARCHAR",[1]CALCULATIONS!$B$28+(D52*2),IF(C52="INT",[1]CALCULATIONS!$B$26,IF(C52="FLOAT",[1]CALCULATIONS!$B$27,IF(C52="DATE",[1]CALCULATIONS!$B$25,IF(C52="VARCHAR",[1]CALCULATIONS!$B$28+D52,IF(C52="GUID",[1]CALCULATIONS!$B$24,D52))))))</f>
        <v>4</v>
      </c>
    </row>
    <row r="53" spans="1:8">
      <c r="A53" t="s">
        <v>81</v>
      </c>
      <c r="B53" t="s">
        <v>48</v>
      </c>
      <c r="C53" s="3" t="s">
        <v>49</v>
      </c>
      <c r="D53" s="26"/>
      <c r="E53" s="26"/>
      <c r="F53">
        <f>IF(C53="NVARCHAR",[1]CALCULATIONS!$B$28+(D53*2),IF(C53="INT",[1]CALCULATIONS!$B$26,IF(C53="FLOAT",[1]CALCULATIONS!$B$27,IF(C53="DATE",[1]CALCULATIONS!$B$25,IF(C53="VARCHAR",[1]CALCULATIONS!$B$28+D53,IF(C53="GUID",[1]CALCULATIONS!$B$24,D53))))))</f>
        <v>7</v>
      </c>
    </row>
    <row r="54" spans="1:8">
      <c r="A54" t="s">
        <v>81</v>
      </c>
      <c r="B54" t="s">
        <v>84</v>
      </c>
      <c r="C54" s="3" t="s">
        <v>59</v>
      </c>
      <c r="D54" s="26">
        <v>4</v>
      </c>
      <c r="E54" s="26"/>
      <c r="F54">
        <f>IF(C54="NVARCHAR",[1]CALCULATIONS!$B$28+(D54*2),IF(C54="INT",[1]CALCULATIONS!$B$26,IF(C54="FLOAT",[1]CALCULATIONS!$B$27,IF(C54="DATE",[1]CALCULATIONS!$B$25,IF(C54="VARCHAR",[1]CALCULATIONS!$B$28+D54,IF(C54="GUID",[1]CALCULATIONS!$B$24,D54))))))</f>
        <v>6</v>
      </c>
    </row>
    <row r="55" spans="1:8">
      <c r="A55" t="s">
        <v>81</v>
      </c>
      <c r="B55" t="s">
        <v>50</v>
      </c>
      <c r="C55" t="s">
        <v>51</v>
      </c>
      <c r="D55" s="26">
        <v>20</v>
      </c>
      <c r="E55" s="26"/>
      <c r="F55">
        <f>IF(C55="NVARCHAR",[1]CALCULATIONS!$B$28+(D55*2),IF(C55="INT",[1]CALCULATIONS!$B$26,IF(C55="FLOAT",[1]CALCULATIONS!$B$27,IF(C55="DATE",[1]CALCULATIONS!$B$25,IF(C55="VARCHAR",[1]CALCULATIONS!$B$28+D55,IF(C55="GUID",[1]CALCULATIONS!$B$24,D55))))))</f>
        <v>42</v>
      </c>
    </row>
    <row r="56" spans="1:8">
      <c r="A56" t="s">
        <v>81</v>
      </c>
      <c r="B56" t="s">
        <v>85</v>
      </c>
      <c r="C56" s="3" t="s">
        <v>51</v>
      </c>
      <c r="D56" s="26">
        <v>60</v>
      </c>
      <c r="E56" s="26"/>
      <c r="F56">
        <f>IF(C56="NVARCHAR",[1]CALCULATIONS!$B$28+(D56*2),IF(C56="INT",[1]CALCULATIONS!$B$26,IF(C56="FLOAT",[1]CALCULATIONS!$B$27,IF(C56="DATE",[1]CALCULATIONS!$B$25,IF(C56="VARCHAR",[1]CALCULATIONS!$B$28+D56,IF(C56="GUID",[1]CALCULATIONS!$B$24,D56))))))</f>
        <v>122</v>
      </c>
    </row>
    <row r="57" spans="1:8">
      <c r="A57" t="s">
        <v>81</v>
      </c>
      <c r="B57" s="3" t="s">
        <v>86</v>
      </c>
      <c r="C57" t="s">
        <v>51</v>
      </c>
      <c r="D57" s="26">
        <v>200</v>
      </c>
      <c r="E57" s="26"/>
      <c r="F57">
        <f>IF(C57="NVARCHAR",[1]CALCULATIONS!$B$28+(D57*2),IF(C57="INT",[1]CALCULATIONS!$B$26,IF(C57="FLOAT",[1]CALCULATIONS!$B$27,IF(C57="DATE",[1]CALCULATIONS!$B$25,IF(C57="VARCHAR",[1]CALCULATIONS!$B$28+D57,IF(C57="GUID",[1]CALCULATIONS!$B$24,D57))))))</f>
        <v>402</v>
      </c>
      <c r="H57" t="s">
        <v>87</v>
      </c>
    </row>
    <row r="58" spans="1:8">
      <c r="A58" t="s">
        <v>81</v>
      </c>
      <c r="B58" t="s">
        <v>75</v>
      </c>
      <c r="C58" t="s">
        <v>51</v>
      </c>
      <c r="D58" s="26">
        <v>500</v>
      </c>
      <c r="E58" s="26"/>
      <c r="F58">
        <f>IF(C58="NVARCHAR",[1]CALCULATIONS!$B$28+(D58*2),IF(C58="INT",[1]CALCULATIONS!$B$26,IF(C58="FLOAT",[1]CALCULATIONS!$B$27,IF(C58="DATE",[1]CALCULATIONS!$B$25,IF(C58="VARCHAR",[1]CALCULATIONS!$B$28+D58,IF(C58="GUID",[1]CALCULATIONS!$B$24,D58))))))</f>
        <v>1002</v>
      </c>
      <c r="H58" t="s">
        <v>76</v>
      </c>
    </row>
    <row r="59" spans="1:8">
      <c r="A59" t="s">
        <v>81</v>
      </c>
      <c r="B59" t="s">
        <v>40</v>
      </c>
      <c r="C59" t="s">
        <v>51</v>
      </c>
      <c r="D59" s="26">
        <v>32767</v>
      </c>
      <c r="E59" s="26"/>
      <c r="F59">
        <f>IF(C59="NVARCHAR",[1]CALCULATIONS!$B$28+(D59*2),IF(C59="INT",[1]CALCULATIONS!$B$26,IF(C59="FLOAT",[1]CALCULATIONS!$B$27,IF(C59="DATE",[1]CALCULATIONS!$B$25,IF(C59="VARCHAR",[1]CALCULATIONS!$B$28+D59,IF(C59="GUID",[1]CALCULATIONS!$B$24,D59))))))</f>
        <v>65536</v>
      </c>
      <c r="H59" t="s">
        <v>88</v>
      </c>
    </row>
    <row r="60" spans="1:8">
      <c r="A60" t="s">
        <v>81</v>
      </c>
      <c r="B60" t="s">
        <v>89</v>
      </c>
      <c r="C60" t="s">
        <v>51</v>
      </c>
      <c r="D60" s="26">
        <v>32767</v>
      </c>
      <c r="E60" s="26"/>
      <c r="F60">
        <f>IF(C60="NVARCHAR",[1]CALCULATIONS!$B$28+(D60*2),IF(C60="INT",[1]CALCULATIONS!$B$26,IF(C60="FLOAT",[1]CALCULATIONS!$B$27,IF(C60="DATE",[1]CALCULATIONS!$B$25,IF(C60="VARCHAR",[1]CALCULATIONS!$B$28+D60,IF(C60="GUID",[1]CALCULATIONS!$B$24,D60))))))</f>
        <v>65536</v>
      </c>
      <c r="G60">
        <f>SUM(F49:F60)</f>
        <v>132709</v>
      </c>
      <c r="H60" t="s">
        <v>90</v>
      </c>
    </row>
    <row r="61" spans="1:8">
      <c r="D61" s="26"/>
      <c r="E61" s="26"/>
    </row>
    <row r="62" spans="1:8">
      <c r="A62" t="s">
        <v>91</v>
      </c>
      <c r="B62" t="s">
        <v>82</v>
      </c>
      <c r="C62" t="s">
        <v>43</v>
      </c>
      <c r="D62" s="26"/>
      <c r="E62" s="26"/>
      <c r="F62">
        <f>IF(C62="NVARCHAR",[1]CALCULATIONS!$B$28+(D62*2),IF(C62="INT",[1]CALCULATIONS!$B$26,IF(C62="FLOAT",[1]CALCULATIONS!$B$27,IF(C62="DATE",[1]CALCULATIONS!$B$25,IF(C62="VARCHAR",[1]CALCULATIONS!$B$28+D62,IF(C62="GUID",[1]CALCULATIONS!$B$24,D62))))))</f>
        <v>24</v>
      </c>
    </row>
    <row r="63" spans="1:8">
      <c r="A63" t="s">
        <v>91</v>
      </c>
      <c r="B63" t="s">
        <v>92</v>
      </c>
      <c r="C63" t="s">
        <v>43</v>
      </c>
      <c r="D63" s="26"/>
      <c r="E63" s="26"/>
      <c r="F63">
        <f>IF(C63="NVARCHAR",[1]CALCULATIONS!$B$28+(D63*2),IF(C63="INT",[1]CALCULATIONS!$B$26,IF(C63="FLOAT",[1]CALCULATIONS!$B$27,IF(C63="DATE",[1]CALCULATIONS!$B$25,IF(C63="VARCHAR",[1]CALCULATIONS!$B$28+D63,IF(C63="GUID",[1]CALCULATIONS!$B$24,D63))))))</f>
        <v>24</v>
      </c>
    </row>
    <row r="64" spans="1:8">
      <c r="A64" t="s">
        <v>91</v>
      </c>
      <c r="B64" t="s">
        <v>86</v>
      </c>
      <c r="C64" t="s">
        <v>51</v>
      </c>
      <c r="D64" s="26">
        <v>100</v>
      </c>
      <c r="E64" s="26"/>
      <c r="F64">
        <f>IF(C64="NVARCHAR",[1]CALCULATIONS!$B$28+(D64*2),IF(C64="INT",[1]CALCULATIONS!$B$26,IF(C64="FLOAT",[1]CALCULATIONS!$B$27,IF(C64="DATE",[1]CALCULATIONS!$B$25,IF(C64="VARCHAR",[1]CALCULATIONS!$B$28+D64,IF(C64="GUID",[1]CALCULATIONS!$B$24,D64))))))</f>
        <v>202</v>
      </c>
    </row>
    <row r="65" spans="1:8">
      <c r="A65" t="s">
        <v>91</v>
      </c>
      <c r="B65" t="s">
        <v>75</v>
      </c>
      <c r="C65" t="s">
        <v>51</v>
      </c>
      <c r="D65" s="26">
        <v>500</v>
      </c>
      <c r="E65" s="26"/>
      <c r="F65">
        <f>IF(C65="NVARCHAR",[1]CALCULATIONS!$B$28+(D65*2),IF(C65="INT",[1]CALCULATIONS!$B$26,IF(C65="FLOAT",[1]CALCULATIONS!$B$27,IF(C65="DATE",[1]CALCULATIONS!$B$25,IF(C65="VARCHAR",[1]CALCULATIONS!$B$28+D65,IF(C65="GUID",[1]CALCULATIONS!$B$24,D65))))))</f>
        <v>1002</v>
      </c>
      <c r="G65">
        <f>SUM(F62:F65)</f>
        <v>1252</v>
      </c>
      <c r="H65" t="s">
        <v>76</v>
      </c>
    </row>
    <row r="66" spans="1:8">
      <c r="D66" s="26"/>
      <c r="E66" s="26"/>
    </row>
    <row r="67" spans="1:8">
      <c r="A67" t="s">
        <v>93</v>
      </c>
      <c r="B67" t="s">
        <v>94</v>
      </c>
      <c r="C67" t="s">
        <v>43</v>
      </c>
      <c r="D67" s="26"/>
      <c r="E67" s="26"/>
      <c r="F67">
        <f>IF(C67="NVARCHAR",[1]CALCULATIONS!$B$28+(D67*2),IF(C67="INT",[1]CALCULATIONS!$B$26,IF(C67="FLOAT",[1]CALCULATIONS!$B$27,IF(C67="DATE",[1]CALCULATIONS!$B$25,IF(C67="VARCHAR",[1]CALCULATIONS!$B$28+D67,IF(C67="GUID",[1]CALCULATIONS!$B$24,D67))))))</f>
        <v>24</v>
      </c>
    </row>
    <row r="68" spans="1:8">
      <c r="A68" t="s">
        <v>93</v>
      </c>
      <c r="B68" t="s">
        <v>48</v>
      </c>
      <c r="C68" s="3" t="s">
        <v>49</v>
      </c>
      <c r="D68" s="26"/>
      <c r="E68" s="26"/>
      <c r="F68">
        <f>IF(C68="NVARCHAR",[1]CALCULATIONS!$B$28+(D68*2),IF(C68="INT",[1]CALCULATIONS!$B$26,IF(C68="FLOAT",[1]CALCULATIONS!$B$27,IF(C68="DATE",[1]CALCULATIONS!$B$25,IF(C68="VARCHAR",[1]CALCULATIONS!$B$28+D68,IF(C68="GUID",[1]CALCULATIONS!$B$24,D68))))))</f>
        <v>7</v>
      </c>
    </row>
    <row r="69" spans="1:8">
      <c r="A69" t="s">
        <v>93</v>
      </c>
      <c r="B69" t="s">
        <v>50</v>
      </c>
      <c r="C69" t="s">
        <v>51</v>
      </c>
      <c r="D69" s="26">
        <v>20</v>
      </c>
      <c r="E69" s="26"/>
      <c r="F69">
        <f>IF(C69="NVARCHAR",[1]CALCULATIONS!$B$28+(D69*2),IF(C69="INT",[1]CALCULATIONS!$B$26,IF(C69="FLOAT",[1]CALCULATIONS!$B$27,IF(C69="DATE",[1]CALCULATIONS!$B$25,IF(C69="VARCHAR",[1]CALCULATIONS!$B$28+D69,IF(C69="GUID",[1]CALCULATIONS!$B$24,D69))))))</f>
        <v>42</v>
      </c>
    </row>
    <row r="70" spans="1:8">
      <c r="A70" t="s">
        <v>93</v>
      </c>
      <c r="B70" t="s">
        <v>95</v>
      </c>
      <c r="C70" t="s">
        <v>51</v>
      </c>
      <c r="D70" s="26">
        <v>60</v>
      </c>
      <c r="E70" s="26"/>
      <c r="F70">
        <f>IF(C70="NVARCHAR",[1]CALCULATIONS!$B$28+(D70*2),IF(C70="INT",[1]CALCULATIONS!$B$26,IF(C70="FLOAT",[1]CALCULATIONS!$B$27,IF(C70="DATE",[1]CALCULATIONS!$B$25,IF(C70="VARCHAR",[1]CALCULATIONS!$B$28+D70,IF(C70="GUID",[1]CALCULATIONS!$B$24,D70))))))</f>
        <v>122</v>
      </c>
    </row>
    <row r="71" spans="1:8">
      <c r="A71" t="s">
        <v>93</v>
      </c>
      <c r="B71" t="s">
        <v>65</v>
      </c>
      <c r="C71" t="s">
        <v>51</v>
      </c>
      <c r="D71" s="26">
        <v>255</v>
      </c>
      <c r="E71" s="26"/>
      <c r="F71">
        <f>IF(C71="NVARCHAR",[1]CALCULATIONS!$B$28+(D71*2),IF(C71="INT",[1]CALCULATIONS!$B$26,IF(C71="FLOAT",[1]CALCULATIONS!$B$27,IF(C71="DATE",[1]CALCULATIONS!$B$25,IF(C71="VARCHAR",[1]CALCULATIONS!$B$28+D71,IF(C71="GUID",[1]CALCULATIONS!$B$24,D71))))))</f>
        <v>512</v>
      </c>
      <c r="G71">
        <f>SUM(F67:F71)</f>
        <v>707</v>
      </c>
    </row>
    <row r="72" spans="1:8">
      <c r="D72" s="26"/>
      <c r="E72" s="26"/>
    </row>
    <row r="73" spans="1:8">
      <c r="A73" t="s">
        <v>96</v>
      </c>
      <c r="B73" t="s">
        <v>97</v>
      </c>
      <c r="C73" t="s">
        <v>43</v>
      </c>
      <c r="D73" s="26"/>
      <c r="E73" s="26"/>
      <c r="F73">
        <f>IF(C73="NVARCHAR",[1]CALCULATIONS!$B$28+(D73*2),IF(C73="INT",[1]CALCULATIONS!$B$26,IF(C73="FLOAT",[1]CALCULATIONS!$B$27,IF(C73="DATE",[1]CALCULATIONS!$B$25,IF(C73="VARCHAR",[1]CALCULATIONS!$B$28+D73,IF(C73="GUID",[1]CALCULATIONS!$B$24,D73))))))</f>
        <v>24</v>
      </c>
    </row>
    <row r="74" spans="1:8">
      <c r="A74" t="s">
        <v>96</v>
      </c>
      <c r="B74" t="s">
        <v>98</v>
      </c>
      <c r="C74" s="3" t="s">
        <v>45</v>
      </c>
      <c r="D74" s="26"/>
      <c r="E74" s="26"/>
      <c r="F74">
        <f>IF(C74="NVARCHAR",[1]CALCULATIONS!$B$28+(D74*2),IF(C74="INT",[1]CALCULATIONS!$B$26,IF(C74="FLOAT",[1]CALCULATIONS!$B$27,IF(C74="DATE",[1]CALCULATIONS!$B$25,IF(C74="VARCHAR",[1]CALCULATIONS!$B$28+D74,IF(C74="GUID",[1]CALCULATIONS!$B$24,D74))))))</f>
        <v>4</v>
      </c>
    </row>
    <row r="75" spans="1:8">
      <c r="A75" t="s">
        <v>96</v>
      </c>
      <c r="B75" t="s">
        <v>99</v>
      </c>
      <c r="C75" t="s">
        <v>51</v>
      </c>
      <c r="D75" s="26">
        <v>22</v>
      </c>
      <c r="E75" s="26"/>
      <c r="F75">
        <f>IF(C75="NVARCHAR",[1]CALCULATIONS!$B$28+(D75*2),IF(C75="INT",[1]CALCULATIONS!$B$26,IF(C75="FLOAT",[1]CALCULATIONS!$B$27,IF(C75="DATE",[1]CALCULATIONS!$B$25,IF(C75="VARCHAR",[1]CALCULATIONS!$B$28+D75,IF(C75="GUID",[1]CALCULATIONS!$B$24,D75))))))</f>
        <v>46</v>
      </c>
    </row>
    <row r="76" spans="1:8">
      <c r="A76" t="s">
        <v>96</v>
      </c>
      <c r="B76" t="s">
        <v>100</v>
      </c>
      <c r="C76" t="s">
        <v>59</v>
      </c>
      <c r="D76" s="26">
        <v>30</v>
      </c>
      <c r="E76" s="26"/>
      <c r="F76">
        <f>IF(C76="NVARCHAR",[1]CALCULATIONS!$B$28+(D76*2),IF(C76="INT",[1]CALCULATIONS!$B$26,IF(C76="FLOAT",[1]CALCULATIONS!$B$27,IF(C76="DATE",[1]CALCULATIONS!$B$25,IF(C76="VARCHAR",[1]CALCULATIONS!$B$28+D76,IF(C76="GUID",[1]CALCULATIONS!$B$24,D76))))))</f>
        <v>32</v>
      </c>
      <c r="H76" t="s">
        <v>101</v>
      </c>
    </row>
    <row r="77" spans="1:8">
      <c r="A77" t="s">
        <v>96</v>
      </c>
      <c r="B77" t="s">
        <v>102</v>
      </c>
      <c r="C77" t="s">
        <v>51</v>
      </c>
      <c r="D77" s="26">
        <v>20</v>
      </c>
      <c r="E77" s="26"/>
      <c r="F77">
        <f>IF(C77="NVARCHAR",[1]CALCULATIONS!$B$28+(D77*2),IF(C77="INT",[1]CALCULATIONS!$B$26,IF(C77="FLOAT",[1]CALCULATIONS!$B$27,IF(C77="DATE",[1]CALCULATIONS!$B$25,IF(C77="VARCHAR",[1]CALCULATIONS!$B$28+D77,IF(C77="GUID",[1]CALCULATIONS!$B$24,D77))))))</f>
        <v>42</v>
      </c>
    </row>
    <row r="78" spans="1:8">
      <c r="A78" t="s">
        <v>96</v>
      </c>
      <c r="B78" t="s">
        <v>103</v>
      </c>
      <c r="C78" t="s">
        <v>59</v>
      </c>
      <c r="D78" s="26">
        <v>1</v>
      </c>
      <c r="E78" s="26"/>
      <c r="F78">
        <f>IF(C78="NVARCHAR",[1]CALCULATIONS!$B$28+(D78*2),IF(C78="INT",[1]CALCULATIONS!$B$26,IF(C78="FLOAT",[1]CALCULATIONS!$B$27,IF(C78="DATE",[1]CALCULATIONS!$B$25,IF(C78="VARCHAR",[1]CALCULATIONS!$B$28+D78,IF(C78="GUID",[1]CALCULATIONS!$B$24,D78))))))</f>
        <v>3</v>
      </c>
    </row>
    <row r="79" spans="1:8">
      <c r="A79" t="s">
        <v>96</v>
      </c>
      <c r="B79" t="s">
        <v>104</v>
      </c>
      <c r="C79" t="s">
        <v>51</v>
      </c>
      <c r="D79" s="26">
        <v>20</v>
      </c>
      <c r="E79" s="26"/>
      <c r="F79">
        <f>IF(C79="NVARCHAR",[1]CALCULATIONS!$B$28+(D79*2),IF(C79="INT",[1]CALCULATIONS!$B$26,IF(C79="FLOAT",[1]CALCULATIONS!$B$27,IF(C79="DATE",[1]CALCULATIONS!$B$25,IF(C79="VARCHAR",[1]CALCULATIONS!$B$28+D79,IF(C79="GUID",[1]CALCULATIONS!$B$24,D79))))))</f>
        <v>42</v>
      </c>
    </row>
    <row r="80" spans="1:8">
      <c r="A80" t="s">
        <v>96</v>
      </c>
      <c r="B80" t="s">
        <v>105</v>
      </c>
      <c r="C80" t="s">
        <v>49</v>
      </c>
      <c r="D80" s="26"/>
      <c r="E80" s="26"/>
      <c r="F80">
        <f>IF(C80="NVARCHAR",[1]CALCULATIONS!$B$28+(D80*2),IF(C80="INT",[1]CALCULATIONS!$B$26,IF(C80="FLOAT",[1]CALCULATIONS!$B$27,IF(C80="DATE",[1]CALCULATIONS!$B$25,IF(C80="VARCHAR",[1]CALCULATIONS!$B$28+D80,IF(C80="GUID",[1]CALCULATIONS!$B$24,D80))))))</f>
        <v>7</v>
      </c>
    </row>
    <row r="81" spans="1:7">
      <c r="A81" t="s">
        <v>96</v>
      </c>
      <c r="B81" t="s">
        <v>75</v>
      </c>
      <c r="C81" s="3" t="s">
        <v>51</v>
      </c>
      <c r="D81" s="26">
        <v>254</v>
      </c>
      <c r="E81" s="26"/>
      <c r="F81">
        <f>IF(C81="NVARCHAR",[1]CALCULATIONS!$B$28+(D81*2),IF(C81="INT",[1]CALCULATIONS!$B$26,IF(C81="FLOAT",[1]CALCULATIONS!$B$27,IF(C81="DATE",[1]CALCULATIONS!$B$25,IF(C81="VARCHAR",[1]CALCULATIONS!$B$28+D81,IF(C81="GUID",[1]CALCULATIONS!$B$24,D81))))))</f>
        <v>510</v>
      </c>
    </row>
    <row r="82" spans="1:7">
      <c r="A82" t="s">
        <v>106</v>
      </c>
      <c r="B82" t="s">
        <v>107</v>
      </c>
      <c r="C82" t="s">
        <v>43</v>
      </c>
      <c r="D82" s="26"/>
      <c r="E82" s="26"/>
      <c r="F82">
        <f>IF(C82="NVARCHAR",[1]CALCULATIONS!$B$28+(D82*2),IF(C82="INT",[1]CALCULATIONS!$B$26,IF(C82="FLOAT",[1]CALCULATIONS!$B$27,IF(C82="DATE",[1]CALCULATIONS!$B$25,IF(C82="VARCHAR",[1]CALCULATIONS!$B$28+D82,IF(C82="GUID",[1]CALCULATIONS!$B$24,D82))))))</f>
        <v>24</v>
      </c>
    </row>
    <row r="83" spans="1:7">
      <c r="A83" t="s">
        <v>106</v>
      </c>
      <c r="B83" t="s">
        <v>108</v>
      </c>
      <c r="C83" t="s">
        <v>49</v>
      </c>
      <c r="D83" s="26"/>
      <c r="E83" s="26"/>
      <c r="F83">
        <f>IF(C83="NVARCHAR",[1]CALCULATIONS!$B$28+(D83*2),IF(C83="INT",[1]CALCULATIONS!$B$26,IF(C83="FLOAT",[1]CALCULATIONS!$B$27,IF(C83="DATE",[1]CALCULATIONS!$B$25,IF(C83="VARCHAR",[1]CALCULATIONS!$B$28+D83,IF(C83="GUID",[1]CALCULATIONS!$B$24,D83))))))</f>
        <v>7</v>
      </c>
    </row>
    <row r="84" spans="1:7">
      <c r="A84" t="s">
        <v>106</v>
      </c>
      <c r="B84" t="s">
        <v>109</v>
      </c>
      <c r="C84" t="s">
        <v>49</v>
      </c>
      <c r="D84" s="26"/>
      <c r="E84" s="26"/>
      <c r="F84">
        <f>IF(C84="NVARCHAR",[1]CALCULATIONS!$B$28+(D84*2),IF(C84="INT",[1]CALCULATIONS!$B$26,IF(C84="FLOAT",[1]CALCULATIONS!$B$27,IF(C84="DATE",[1]CALCULATIONS!$B$25,IF(C84="VARCHAR",[1]CALCULATIONS!$B$28+D84,IF(C84="GUID",[1]CALCULATIONS!$B$24,D84))))))</f>
        <v>7</v>
      </c>
    </row>
    <row r="85" spans="1:7">
      <c r="A85" t="s">
        <v>106</v>
      </c>
      <c r="B85" t="s">
        <v>110</v>
      </c>
      <c r="C85" t="s">
        <v>49</v>
      </c>
      <c r="D85" s="26"/>
      <c r="E85" s="26"/>
      <c r="F85">
        <f>IF(C85="NVARCHAR",[1]CALCULATIONS!$B$28+(D85*2),IF(C85="INT",[1]CALCULATIONS!$B$26,IF(C85="FLOAT",[1]CALCULATIONS!$B$27,IF(C85="DATE",[1]CALCULATIONS!$B$25,IF(C85="VARCHAR",[1]CALCULATIONS!$B$28+D85,IF(C85="GUID",[1]CALCULATIONS!$B$24,D85))))))</f>
        <v>7</v>
      </c>
    </row>
    <row r="86" spans="1:7">
      <c r="A86" t="s">
        <v>106</v>
      </c>
      <c r="B86" t="s">
        <v>111</v>
      </c>
      <c r="C86" t="s">
        <v>49</v>
      </c>
      <c r="D86" s="26"/>
      <c r="E86" s="26"/>
      <c r="F86">
        <f>IF(C86="NVARCHAR",[1]CALCULATIONS!$B$28+(D86*2),IF(C86="INT",[1]CALCULATIONS!$B$26,IF(C86="FLOAT",[1]CALCULATIONS!$B$27,IF(C86="DATE",[1]CALCULATIONS!$B$25,IF(C86="VARCHAR",[1]CALCULATIONS!$B$28+D86,IF(C86="GUID",[1]CALCULATIONS!$B$24,D86))))))</f>
        <v>7</v>
      </c>
    </row>
    <row r="87" spans="1:7">
      <c r="A87" t="s">
        <v>106</v>
      </c>
      <c r="B87" t="s">
        <v>112</v>
      </c>
      <c r="C87" t="s">
        <v>49</v>
      </c>
      <c r="D87" s="26"/>
      <c r="E87" s="26"/>
      <c r="F87">
        <f>IF(C87="NVARCHAR",[1]CALCULATIONS!$B$28+(D87*2),IF(C87="INT",[1]CALCULATIONS!$B$26,IF(C87="FLOAT",[1]CALCULATIONS!$B$27,IF(C87="DATE",[1]CALCULATIONS!$B$25,IF(C87="VARCHAR",[1]CALCULATIONS!$B$28+D87,IF(C87="GUID",[1]CALCULATIONS!$B$24,D87))))))</f>
        <v>7</v>
      </c>
    </row>
    <row r="88" spans="1:7">
      <c r="A88" t="s">
        <v>106</v>
      </c>
      <c r="B88" t="s">
        <v>113</v>
      </c>
      <c r="C88" s="3" t="s">
        <v>45</v>
      </c>
      <c r="D88" s="26"/>
      <c r="E88" s="26"/>
      <c r="F88">
        <f>IF(C88="NVARCHAR",[1]CALCULATIONS!$B$28+(D88*2),IF(C88="INT",[1]CALCULATIONS!$B$26,IF(C88="FLOAT",[1]CALCULATIONS!$B$27,IF(C88="DATE",[1]CALCULATIONS!$B$25,IF(C88="VARCHAR",[1]CALCULATIONS!$B$28+D88,IF(C88="GUID",[1]CALCULATIONS!$B$24,D88))))))</f>
        <v>4</v>
      </c>
    </row>
    <row r="89" spans="1:7">
      <c r="A89" t="s">
        <v>106</v>
      </c>
      <c r="B89" t="s">
        <v>114</v>
      </c>
      <c r="C89" t="s">
        <v>115</v>
      </c>
      <c r="D89" s="26"/>
      <c r="E89" s="26"/>
      <c r="F89">
        <f>IF(C89="NVARCHAR",[1]CALCULATIONS!$B$28+(D89*2),IF(C89="INT",[1]CALCULATIONS!$B$26,IF(C89="FLOAT",[1]CALCULATIONS!$B$27,IF(C89="DATE",[1]CALCULATIONS!$B$25,IF(C89="VARCHAR",[1]CALCULATIONS!$B$28+D89,IF(C89="GUID",[1]CALCULATIONS!$B$24,D89))))))</f>
        <v>8</v>
      </c>
    </row>
    <row r="90" spans="1:7">
      <c r="A90" t="s">
        <v>106</v>
      </c>
      <c r="B90" t="s">
        <v>116</v>
      </c>
      <c r="C90" t="s">
        <v>115</v>
      </c>
      <c r="D90" s="26"/>
      <c r="E90" s="26"/>
      <c r="F90">
        <f>IF(C90="NVARCHAR",[1]CALCULATIONS!$B$28+(D90*2),IF(C90="INT",[1]CALCULATIONS!$B$26,IF(C90="FLOAT",[1]CALCULATIONS!$B$27,IF(C90="DATE",[1]CALCULATIONS!$B$25,IF(C90="VARCHAR",[1]CALCULATIONS!$B$28+D90,IF(C90="GUID",[1]CALCULATIONS!$B$24,D90))))))</f>
        <v>8</v>
      </c>
    </row>
    <row r="91" spans="1:7">
      <c r="A91" t="s">
        <v>106</v>
      </c>
      <c r="B91" t="s">
        <v>117</v>
      </c>
      <c r="C91" t="s">
        <v>115</v>
      </c>
      <c r="D91" s="26"/>
      <c r="E91" s="26"/>
      <c r="F91">
        <f>IF(C91="NVARCHAR",[1]CALCULATIONS!$B$28+(D91*2),IF(C91="INT",[1]CALCULATIONS!$B$26,IF(C91="FLOAT",[1]CALCULATIONS!$B$27,IF(C91="DATE",[1]CALCULATIONS!$B$25,IF(C91="VARCHAR",[1]CALCULATIONS!$B$28+D91,IF(C91="GUID",[1]CALCULATIONS!$B$24,D91))))))</f>
        <v>8</v>
      </c>
    </row>
    <row r="92" spans="1:7">
      <c r="A92" t="s">
        <v>106</v>
      </c>
      <c r="B92" t="s">
        <v>118</v>
      </c>
      <c r="C92" t="s">
        <v>115</v>
      </c>
      <c r="D92" s="26"/>
      <c r="E92" s="26"/>
      <c r="F92">
        <f>IF(C92="NVARCHAR",[1]CALCULATIONS!$B$28+(D92*2),IF(C92="INT",[1]CALCULATIONS!$B$26,IF(C92="FLOAT",[1]CALCULATIONS!$B$27,IF(C92="DATE",[1]CALCULATIONS!$B$25,IF(C92="VARCHAR",[1]CALCULATIONS!$B$28+D92,IF(C92="GUID",[1]CALCULATIONS!$B$24,D92))))))</f>
        <v>8</v>
      </c>
    </row>
    <row r="93" spans="1:7">
      <c r="A93" t="s">
        <v>106</v>
      </c>
      <c r="B93" t="s">
        <v>119</v>
      </c>
      <c r="C93" t="s">
        <v>51</v>
      </c>
      <c r="D93" s="26">
        <v>60</v>
      </c>
      <c r="E93" s="26"/>
      <c r="F93">
        <f>IF(C93="NVARCHAR",[1]CALCULATIONS!$B$28+(D93*2),IF(C93="INT",[1]CALCULATIONS!$B$26,IF(C93="FLOAT",[1]CALCULATIONS!$B$27,IF(C93="DATE",[1]CALCULATIONS!$B$25,IF(C93="VARCHAR",[1]CALCULATIONS!$B$28+D93,IF(C93="GUID",[1]CALCULATIONS!$B$24,D93))))))</f>
        <v>122</v>
      </c>
    </row>
    <row r="94" spans="1:7">
      <c r="A94" t="s">
        <v>106</v>
      </c>
      <c r="B94" t="s">
        <v>120</v>
      </c>
      <c r="C94" t="s">
        <v>51</v>
      </c>
      <c r="D94" s="26">
        <v>60</v>
      </c>
      <c r="E94" s="26"/>
      <c r="F94">
        <f>IF(C94="NVARCHAR",[1]CALCULATIONS!$B$28+(D94*2),IF(C94="INT",[1]CALCULATIONS!$B$26,IF(C94="FLOAT",[1]CALCULATIONS!$B$27,IF(C94="DATE",[1]CALCULATIONS!$B$25,IF(C94="VARCHAR",[1]CALCULATIONS!$B$28+D94,IF(C94="GUID",[1]CALCULATIONS!$B$24,D94))))))</f>
        <v>122</v>
      </c>
    </row>
    <row r="95" spans="1:7">
      <c r="A95" t="s">
        <v>106</v>
      </c>
      <c r="B95" t="s">
        <v>121</v>
      </c>
      <c r="C95" t="s">
        <v>51</v>
      </c>
      <c r="D95" s="26">
        <v>60</v>
      </c>
      <c r="E95" s="26"/>
      <c r="F95">
        <f>IF(C95="NVARCHAR",[1]CALCULATIONS!$B$28+(D95*2),IF(C95="INT",[1]CALCULATIONS!$B$26,IF(C95="FLOAT",[1]CALCULATIONS!$B$27,IF(C95="DATE",[1]CALCULATIONS!$B$25,IF(C95="VARCHAR",[1]CALCULATIONS!$B$28+D95,IF(C95="GUID",[1]CALCULATIONS!$B$24,D95))))))</f>
        <v>122</v>
      </c>
      <c r="G95">
        <f>SUM(F73:F95)</f>
        <v>1171</v>
      </c>
    </row>
    <row r="96" spans="1:7">
      <c r="D96" s="26"/>
      <c r="E96" s="26"/>
    </row>
    <row r="97" spans="1:8">
      <c r="A97" t="s">
        <v>122</v>
      </c>
      <c r="B97" t="s">
        <v>123</v>
      </c>
      <c r="C97" t="s">
        <v>43</v>
      </c>
      <c r="D97" s="26"/>
      <c r="E97" s="26"/>
      <c r="F97">
        <f>IF(C97="NVARCHAR",[1]CALCULATIONS!$B$28+(D97*2),IF(C97="INT",[1]CALCULATIONS!$B$26,IF(C97="FLOAT",[1]CALCULATIONS!$B$27,IF(C97="DATE",[1]CALCULATIONS!$B$25,IF(C97="VARCHAR",[1]CALCULATIONS!$B$28+D97,IF(C97="GUID",[1]CALCULATIONS!$B$24,D97))))))</f>
        <v>24</v>
      </c>
    </row>
    <row r="98" spans="1:8">
      <c r="A98" t="s">
        <v>122</v>
      </c>
      <c r="B98" t="s">
        <v>124</v>
      </c>
      <c r="C98" t="s">
        <v>43</v>
      </c>
      <c r="D98" s="26"/>
      <c r="E98" s="26"/>
      <c r="F98">
        <f>IF(C98="NVARCHAR",[1]CALCULATIONS!$B$28+(D98*2),IF(C98="INT",[1]CALCULATIONS!$B$26,IF(C98="FLOAT",[1]CALCULATIONS!$B$27,IF(C98="DATE",[1]CALCULATIONS!$B$25,IF(C98="VARCHAR",[1]CALCULATIONS!$B$28+D98,IF(C98="GUID",[1]CALCULATIONS!$B$24,D98))))))</f>
        <v>24</v>
      </c>
    </row>
    <row r="99" spans="1:8">
      <c r="A99" t="s">
        <v>122</v>
      </c>
      <c r="B99" t="s">
        <v>125</v>
      </c>
      <c r="C99" t="s">
        <v>43</v>
      </c>
      <c r="D99" s="26"/>
      <c r="E99" s="26"/>
      <c r="F99">
        <f>IF(C99="NVARCHAR",[1]CALCULATIONS!$B$28+(D99*2),IF(C99="INT",[1]CALCULATIONS!$B$26,IF(C99="FLOAT",[1]CALCULATIONS!$B$27,IF(C99="DATE",[1]CALCULATIONS!$B$25,IF(C99="VARCHAR",[1]CALCULATIONS!$B$28+D99,IF(C99="GUID",[1]CALCULATIONS!$B$24,D99))))))</f>
        <v>24</v>
      </c>
    </row>
    <row r="100" spans="1:8">
      <c r="A100" t="s">
        <v>122</v>
      </c>
      <c r="B100" t="s">
        <v>126</v>
      </c>
      <c r="C100" t="s">
        <v>43</v>
      </c>
      <c r="D100" s="26"/>
      <c r="E100" s="26"/>
      <c r="F100">
        <f>IF(C100="NVARCHAR",[1]CALCULATIONS!$B$28+(D100*2),IF(C100="INT",[1]CALCULATIONS!$B$26,IF(C100="FLOAT",[1]CALCULATIONS!$B$27,IF(C100="DATE",[1]CALCULATIONS!$B$25,IF(C100="VARCHAR",[1]CALCULATIONS!$B$28+D100,IF(C100="GUID",[1]CALCULATIONS!$B$24,D100))))))</f>
        <v>24</v>
      </c>
      <c r="G100">
        <f>SUM(F97:F100)</f>
        <v>96</v>
      </c>
    </row>
    <row r="101" spans="1:8">
      <c r="D101" s="26"/>
      <c r="E101" s="26"/>
    </row>
    <row r="102" spans="1:8">
      <c r="A102" t="s">
        <v>127</v>
      </c>
      <c r="B102" t="s">
        <v>128</v>
      </c>
      <c r="C102" t="s">
        <v>43</v>
      </c>
      <c r="D102" s="26"/>
      <c r="E102" s="26"/>
      <c r="F102">
        <f>IF(C102="NVARCHAR",[1]CALCULATIONS!$B$28+(D102*2),IF(C102="INT",[1]CALCULATIONS!$B$26,IF(C102="FLOAT",[1]CALCULATIONS!$B$27,IF(C102="DATE",[1]CALCULATIONS!$B$25,IF(C102="VARCHAR",[1]CALCULATIONS!$B$28+D102,IF(C102="GUID",[1]CALCULATIONS!$B$24,D102))))))</f>
        <v>24</v>
      </c>
    </row>
    <row r="103" spans="1:8">
      <c r="A103" t="s">
        <v>127</v>
      </c>
      <c r="B103" t="s">
        <v>129</v>
      </c>
      <c r="C103" t="s">
        <v>43</v>
      </c>
      <c r="D103" s="26"/>
      <c r="E103" s="26"/>
      <c r="F103">
        <f>IF(C103="NVARCHAR",[1]CALCULATIONS!$B$28+(D103*2),IF(C103="INT",[1]CALCULATIONS!$B$26,IF(C103="FLOAT",[1]CALCULATIONS!$B$27,IF(C103="DATE",[1]CALCULATIONS!$B$25,IF(C103="VARCHAR",[1]CALCULATIONS!$B$28+D103,IF(C103="GUID",[1]CALCULATIONS!$B$24,D103))))))</f>
        <v>24</v>
      </c>
    </row>
    <row r="104" spans="1:8">
      <c r="A104" t="s">
        <v>127</v>
      </c>
      <c r="B104" t="s">
        <v>130</v>
      </c>
      <c r="C104" t="s">
        <v>43</v>
      </c>
      <c r="D104" s="26"/>
      <c r="E104" s="26"/>
      <c r="F104">
        <f>IF(C104="NVARCHAR",[1]CALCULATIONS!$B$28+(D104*2),IF(C104="INT",[1]CALCULATIONS!$B$26,IF(C104="FLOAT",[1]CALCULATIONS!$B$27,IF(C104="DATE",[1]CALCULATIONS!$B$25,IF(C104="VARCHAR",[1]CALCULATIONS!$B$28+D104,IF(C104="GUID",[1]CALCULATIONS!$B$24,D104))))))</f>
        <v>24</v>
      </c>
    </row>
    <row r="105" spans="1:8">
      <c r="A105" t="s">
        <v>127</v>
      </c>
      <c r="B105" t="s">
        <v>131</v>
      </c>
      <c r="C105" t="s">
        <v>49</v>
      </c>
      <c r="D105" s="26"/>
      <c r="E105" s="26"/>
      <c r="F105">
        <f>IF(C105="NVARCHAR",[1]CALCULATIONS!$B$28+(D105*2),IF(C105="INT",[1]CALCULATIONS!$B$26,IF(C105="FLOAT",[1]CALCULATIONS!$B$27,IF(C105="DATE",[1]CALCULATIONS!$B$25,IF(C105="VARCHAR",[1]CALCULATIONS!$B$28+D105,IF(C105="GUID",[1]CALCULATIONS!$B$24,D105))))))</f>
        <v>7</v>
      </c>
    </row>
    <row r="106" spans="1:8">
      <c r="A106" t="s">
        <v>127</v>
      </c>
      <c r="B106" t="s">
        <v>132</v>
      </c>
      <c r="C106" t="s">
        <v>51</v>
      </c>
      <c r="D106" s="26">
        <v>20</v>
      </c>
      <c r="E106" s="26"/>
      <c r="F106">
        <f>IF(C106="NVARCHAR",[1]CALCULATIONS!$B$28+(D106*2),IF(C106="INT",[1]CALCULATIONS!$B$26,IF(C106="FLOAT",[1]CALCULATIONS!$B$27,IF(C106="DATE",[1]CALCULATIONS!$B$25,IF(C106="VARCHAR",[1]CALCULATIONS!$B$28+D106,IF(C106="GUID",[1]CALCULATIONS!$B$24,D106))))))</f>
        <v>42</v>
      </c>
    </row>
    <row r="107" spans="1:8">
      <c r="A107" t="s">
        <v>127</v>
      </c>
      <c r="B107" t="s">
        <v>133</v>
      </c>
      <c r="C107" t="s">
        <v>51</v>
      </c>
      <c r="D107" s="26">
        <v>255</v>
      </c>
      <c r="E107" s="26"/>
      <c r="F107">
        <f>IF(C107="NVARCHAR",[1]CALCULATIONS!$B$28+(D107*2),IF(C107="INT",[1]CALCULATIONS!$B$26,IF(C107="FLOAT",[1]CALCULATIONS!$B$27,IF(C107="DATE",[1]CALCULATIONS!$B$25,IF(C107="VARCHAR",[1]CALCULATIONS!$B$28+D107,IF(C107="GUID",[1]CALCULATIONS!$B$24,D107))))))</f>
        <v>512</v>
      </c>
      <c r="G107">
        <f>SUM(F102:F107)</f>
        <v>633</v>
      </c>
    </row>
    <row r="108" spans="1:8">
      <c r="D108" s="26"/>
      <c r="E108" s="26"/>
    </row>
    <row r="109" spans="1:8">
      <c r="A109" t="s">
        <v>134</v>
      </c>
      <c r="B109" t="s">
        <v>97</v>
      </c>
      <c r="C109" t="s">
        <v>43</v>
      </c>
      <c r="D109" s="26"/>
      <c r="E109" s="26"/>
      <c r="F109">
        <f>IF(C109="NVARCHAR",[1]CALCULATIONS!$B$28+(D109*2),IF(C109="INT",[1]CALCULATIONS!$B$26,IF(C109="FLOAT",[1]CALCULATIONS!$B$27,IF(C109="DATE",[1]CALCULATIONS!$B$25,IF(C109="VARCHAR",[1]CALCULATIONS!$B$28+D109,IF(C109="GUID",[1]CALCULATIONS!$B$24,D109))))))</f>
        <v>24</v>
      </c>
    </row>
    <row r="110" spans="1:8">
      <c r="A110" t="s">
        <v>134</v>
      </c>
      <c r="B110" t="s">
        <v>98</v>
      </c>
      <c r="C110" s="3" t="s">
        <v>45</v>
      </c>
      <c r="D110" s="26"/>
      <c r="E110" s="26"/>
      <c r="F110">
        <f>IF(C110="NVARCHAR",[1]CALCULATIONS!$B$28+(D110*2),IF(C110="INT",[1]CALCULATIONS!$B$26,IF(C110="FLOAT",[1]CALCULATIONS!$B$27,IF(C110="DATE",[1]CALCULATIONS!$B$25,IF(C110="VARCHAR",[1]CALCULATIONS!$B$28+D110,IF(C110="GUID",[1]CALCULATIONS!$B$24,D110))))))</f>
        <v>4</v>
      </c>
    </row>
    <row r="111" spans="1:8">
      <c r="A111" t="s">
        <v>134</v>
      </c>
      <c r="B111" t="s">
        <v>99</v>
      </c>
      <c r="C111" t="s">
        <v>51</v>
      </c>
      <c r="D111" s="26">
        <v>22</v>
      </c>
      <c r="E111" s="26"/>
      <c r="F111">
        <f>IF(C111="NVARCHAR",[1]CALCULATIONS!$B$28+(D111*2),IF(C111="INT",[1]CALCULATIONS!$B$26,IF(C111="FLOAT",[1]CALCULATIONS!$B$27,IF(C111="DATE",[1]CALCULATIONS!$B$25,IF(C111="VARCHAR",[1]CALCULATIONS!$B$28+D111,IF(C111="GUID",[1]CALCULATIONS!$B$24,D111))))))</f>
        <v>46</v>
      </c>
    </row>
    <row r="112" spans="1:8">
      <c r="A112" t="s">
        <v>134</v>
      </c>
      <c r="B112" t="s">
        <v>100</v>
      </c>
      <c r="C112" t="s">
        <v>59</v>
      </c>
      <c r="D112" s="26">
        <v>30</v>
      </c>
      <c r="E112" s="26"/>
      <c r="F112">
        <f>IF(C112="NVARCHAR",[1]CALCULATIONS!$B$28+(D112*2),IF(C112="INT",[1]CALCULATIONS!$B$26,IF(C112="FLOAT",[1]CALCULATIONS!$B$27,IF(C112="DATE",[1]CALCULATIONS!$B$25,IF(C112="VARCHAR",[1]CALCULATIONS!$B$28+D112,IF(C112="GUID",[1]CALCULATIONS!$B$24,D112))))))</f>
        <v>32</v>
      </c>
      <c r="H112" t="s">
        <v>135</v>
      </c>
    </row>
    <row r="113" spans="1:6">
      <c r="A113" t="s">
        <v>134</v>
      </c>
      <c r="B113" t="s">
        <v>102</v>
      </c>
      <c r="C113" t="s">
        <v>51</v>
      </c>
      <c r="D113" s="26">
        <v>20</v>
      </c>
      <c r="E113" s="26"/>
      <c r="F113">
        <f>IF(C113="NVARCHAR",[1]CALCULATIONS!$B$28+(D113*2),IF(C113="INT",[1]CALCULATIONS!$B$26,IF(C113="FLOAT",[1]CALCULATIONS!$B$27,IF(C113="DATE",[1]CALCULATIONS!$B$25,IF(C113="VARCHAR",[1]CALCULATIONS!$B$28+D113,IF(C113="GUID",[1]CALCULATIONS!$B$24,D113))))))</f>
        <v>42</v>
      </c>
    </row>
    <row r="114" spans="1:6">
      <c r="A114" t="s">
        <v>134</v>
      </c>
      <c r="B114" t="s">
        <v>103</v>
      </c>
      <c r="C114" t="s">
        <v>59</v>
      </c>
      <c r="D114" s="26">
        <v>1</v>
      </c>
      <c r="E114" s="26"/>
      <c r="F114">
        <f>IF(C114="NVARCHAR",[1]CALCULATIONS!$B$28+(D114*2),IF(C114="INT",[1]CALCULATIONS!$B$26,IF(C114="FLOAT",[1]CALCULATIONS!$B$27,IF(C114="DATE",[1]CALCULATIONS!$B$25,IF(C114="VARCHAR",[1]CALCULATIONS!$B$28+D114,IF(C114="GUID",[1]CALCULATIONS!$B$24,D114))))))</f>
        <v>3</v>
      </c>
    </row>
    <row r="115" spans="1:6">
      <c r="A115" t="s">
        <v>134</v>
      </c>
      <c r="B115" t="s">
        <v>104</v>
      </c>
      <c r="C115" t="s">
        <v>51</v>
      </c>
      <c r="D115" s="26">
        <v>20</v>
      </c>
      <c r="E115" s="26"/>
      <c r="F115">
        <f>IF(C115="NVARCHAR",[1]CALCULATIONS!$B$28+(D115*2),IF(C115="INT",[1]CALCULATIONS!$B$26,IF(C115="FLOAT",[1]CALCULATIONS!$B$27,IF(C115="DATE",[1]CALCULATIONS!$B$25,IF(C115="VARCHAR",[1]CALCULATIONS!$B$28+D115,IF(C115="GUID",[1]CALCULATIONS!$B$24,D115))))))</f>
        <v>42</v>
      </c>
    </row>
    <row r="116" spans="1:6">
      <c r="A116" t="s">
        <v>134</v>
      </c>
      <c r="B116" t="s">
        <v>105</v>
      </c>
      <c r="C116" t="s">
        <v>49</v>
      </c>
      <c r="D116" s="26"/>
      <c r="E116" s="26"/>
      <c r="F116">
        <f>IF(C116="NVARCHAR",[1]CALCULATIONS!$B$28+(D116*2),IF(C116="INT",[1]CALCULATIONS!$B$26,IF(C116="FLOAT",[1]CALCULATIONS!$B$27,IF(C116="DATE",[1]CALCULATIONS!$B$25,IF(C116="VARCHAR",[1]CALCULATIONS!$B$28+D116,IF(C116="GUID",[1]CALCULATIONS!$B$24,D116))))))</f>
        <v>7</v>
      </c>
    </row>
    <row r="117" spans="1:6">
      <c r="A117" t="s">
        <v>134</v>
      </c>
      <c r="B117" t="s">
        <v>75</v>
      </c>
      <c r="C117" t="s">
        <v>51</v>
      </c>
      <c r="D117" s="26">
        <v>254</v>
      </c>
      <c r="E117" s="26"/>
      <c r="F117">
        <f>IF(C117="NVARCHAR",[1]CALCULATIONS!$B$28+(D117*2),IF(C117="INT",[1]CALCULATIONS!$B$26,IF(C117="FLOAT",[1]CALCULATIONS!$B$27,IF(C117="DATE",[1]CALCULATIONS!$B$25,IF(C117="VARCHAR",[1]CALCULATIONS!$B$28+D117,IF(C117="GUID",[1]CALCULATIONS!$B$24,D117))))))</f>
        <v>510</v>
      </c>
    </row>
    <row r="118" spans="1:6">
      <c r="A118" t="s">
        <v>136</v>
      </c>
      <c r="B118" t="s">
        <v>107</v>
      </c>
      <c r="C118" t="s">
        <v>43</v>
      </c>
      <c r="D118" s="26"/>
      <c r="E118" s="26"/>
      <c r="F118">
        <f>IF(C118="NVARCHAR",[1]CALCULATIONS!$B$28+(D118*2),IF(C118="INT",[1]CALCULATIONS!$B$26,IF(C118="FLOAT",[1]CALCULATIONS!$B$27,IF(C118="DATE",[1]CALCULATIONS!$B$25,IF(C118="VARCHAR",[1]CALCULATIONS!$B$28+D118,IF(C118="GUID",[1]CALCULATIONS!$B$24,D118))))))</f>
        <v>24</v>
      </c>
    </row>
    <row r="119" spans="1:6">
      <c r="A119" t="s">
        <v>136</v>
      </c>
      <c r="B119" t="s">
        <v>137</v>
      </c>
      <c r="C119" t="s">
        <v>43</v>
      </c>
      <c r="D119" s="26"/>
      <c r="E119" s="26"/>
      <c r="F119">
        <f>IF(C119="NVARCHAR",[1]CALCULATIONS!$B$28+(D119*2),IF(C119="INT",[1]CALCULATIONS!$B$26,IF(C119="FLOAT",[1]CALCULATIONS!$B$27,IF(C119="DATE",[1]CALCULATIONS!$B$25,IF(C119="VARCHAR",[1]CALCULATIONS!$B$28+D119,IF(C119="GUID",[1]CALCULATIONS!$B$24,D119))))))</f>
        <v>24</v>
      </c>
    </row>
    <row r="120" spans="1:6">
      <c r="A120" t="s">
        <v>136</v>
      </c>
      <c r="B120" t="s">
        <v>138</v>
      </c>
      <c r="C120" t="s">
        <v>43</v>
      </c>
      <c r="D120" s="26"/>
      <c r="E120" s="26"/>
      <c r="F120">
        <f>IF(C120="NVARCHAR",[1]CALCULATIONS!$B$28+(D120*2),IF(C120="INT",[1]CALCULATIONS!$B$26,IF(C120="FLOAT",[1]CALCULATIONS!$B$27,IF(C120="DATE",[1]CALCULATIONS!$B$25,IF(C120="VARCHAR",[1]CALCULATIONS!$B$28+D120,IF(C120="GUID",[1]CALCULATIONS!$B$24,D120))))))</f>
        <v>24</v>
      </c>
    </row>
    <row r="121" spans="1:6">
      <c r="A121" t="s">
        <v>136</v>
      </c>
      <c r="B121" t="s">
        <v>139</v>
      </c>
      <c r="C121" t="s">
        <v>43</v>
      </c>
      <c r="D121" s="26"/>
      <c r="E121" s="26"/>
      <c r="F121">
        <f>IF(C121="NVARCHAR",[1]CALCULATIONS!$B$28+(D121*2),IF(C121="INT",[1]CALCULATIONS!$B$26,IF(C121="FLOAT",[1]CALCULATIONS!$B$27,IF(C121="DATE",[1]CALCULATIONS!$B$25,IF(C121="VARCHAR",[1]CALCULATIONS!$B$28+D121,IF(C121="GUID",[1]CALCULATIONS!$B$24,D121))))))</f>
        <v>24</v>
      </c>
    </row>
    <row r="122" spans="1:6">
      <c r="A122" t="s">
        <v>136</v>
      </c>
      <c r="B122" t="s">
        <v>69</v>
      </c>
      <c r="C122" t="s">
        <v>43</v>
      </c>
      <c r="D122" s="26"/>
      <c r="E122" s="26"/>
      <c r="F122">
        <f>IF(C122="NVARCHAR",[1]CALCULATIONS!$B$28+(D122*2),IF(C122="INT",[1]CALCULATIONS!$B$26,IF(C122="FLOAT",[1]CALCULATIONS!$B$27,IF(C122="DATE",[1]CALCULATIONS!$B$25,IF(C122="VARCHAR",[1]CALCULATIONS!$B$28+D122,IF(C122="GUID",[1]CALCULATIONS!$B$24,D122))))))</f>
        <v>24</v>
      </c>
    </row>
    <row r="123" spans="1:6">
      <c r="A123" t="s">
        <v>136</v>
      </c>
      <c r="B123" t="s">
        <v>140</v>
      </c>
      <c r="C123" t="s">
        <v>49</v>
      </c>
      <c r="D123" s="26"/>
      <c r="E123" s="26"/>
      <c r="F123">
        <f>IF(C123="NVARCHAR",[1]CALCULATIONS!$B$28+(D123*2),IF(C123="INT",[1]CALCULATIONS!$B$26,IF(C123="FLOAT",[1]CALCULATIONS!$B$27,IF(C123="DATE",[1]CALCULATIONS!$B$25,IF(C123="VARCHAR",[1]CALCULATIONS!$B$28+D123,IF(C123="GUID",[1]CALCULATIONS!$B$24,D123))))))</f>
        <v>7</v>
      </c>
    </row>
    <row r="124" spans="1:6">
      <c r="A124" t="s">
        <v>136</v>
      </c>
      <c r="B124" t="s">
        <v>141</v>
      </c>
      <c r="C124" t="s">
        <v>49</v>
      </c>
      <c r="D124" s="26"/>
      <c r="E124" s="26"/>
      <c r="F124">
        <f>IF(C124="NVARCHAR",[1]CALCULATIONS!$B$28+(D124*2),IF(C124="INT",[1]CALCULATIONS!$B$26,IF(C124="FLOAT",[1]CALCULATIONS!$B$27,IF(C124="DATE",[1]CALCULATIONS!$B$25,IF(C124="VARCHAR",[1]CALCULATIONS!$B$28+D124,IF(C124="GUID",[1]CALCULATIONS!$B$24,D124))))))</f>
        <v>7</v>
      </c>
    </row>
    <row r="125" spans="1:6">
      <c r="A125" t="s">
        <v>136</v>
      </c>
      <c r="B125" t="s">
        <v>142</v>
      </c>
      <c r="C125" t="s">
        <v>49</v>
      </c>
      <c r="D125" s="26"/>
      <c r="E125" s="26"/>
      <c r="F125">
        <f>IF(C125="NVARCHAR",[1]CALCULATIONS!$B$28+(D125*2),IF(C125="INT",[1]CALCULATIONS!$B$26,IF(C125="FLOAT",[1]CALCULATIONS!$B$27,IF(C125="DATE",[1]CALCULATIONS!$B$25,IF(C125="VARCHAR",[1]CALCULATIONS!$B$28+D125,IF(C125="GUID",[1]CALCULATIONS!$B$24,D125))))))</f>
        <v>7</v>
      </c>
    </row>
    <row r="126" spans="1:6">
      <c r="A126" t="s">
        <v>136</v>
      </c>
      <c r="B126" t="s">
        <v>143</v>
      </c>
      <c r="C126" t="s">
        <v>49</v>
      </c>
      <c r="D126" s="26"/>
      <c r="E126" s="26"/>
      <c r="F126">
        <f>IF(C126="NVARCHAR",[1]CALCULATIONS!$B$28+(D126*2),IF(C126="INT",[1]CALCULATIONS!$B$26,IF(C126="FLOAT",[1]CALCULATIONS!$B$27,IF(C126="DATE",[1]CALCULATIONS!$B$25,IF(C126="VARCHAR",[1]CALCULATIONS!$B$28+D126,IF(C126="GUID",[1]CALCULATIONS!$B$24,D126))))))</f>
        <v>7</v>
      </c>
    </row>
    <row r="127" spans="1:6">
      <c r="A127" t="s">
        <v>136</v>
      </c>
      <c r="B127" t="s">
        <v>144</v>
      </c>
      <c r="C127" t="s">
        <v>49</v>
      </c>
      <c r="D127" s="26"/>
      <c r="E127" s="26"/>
      <c r="F127">
        <f>IF(C127="NVARCHAR",[1]CALCULATIONS!$B$28+(D127*2),IF(C127="INT",[1]CALCULATIONS!$B$26,IF(C127="FLOAT",[1]CALCULATIONS!$B$27,IF(C127="DATE",[1]CALCULATIONS!$B$25,IF(C127="VARCHAR",[1]CALCULATIONS!$B$28+D127,IF(C127="GUID",[1]CALCULATIONS!$B$24,D127))))))</f>
        <v>7</v>
      </c>
    </row>
    <row r="128" spans="1:6">
      <c r="A128" t="s">
        <v>136</v>
      </c>
      <c r="B128" t="s">
        <v>145</v>
      </c>
      <c r="C128" t="s">
        <v>49</v>
      </c>
      <c r="D128" s="26"/>
      <c r="E128" s="26"/>
      <c r="F128">
        <f>IF(C128="NVARCHAR",[1]CALCULATIONS!$B$28+(D128*2),IF(C128="INT",[1]CALCULATIONS!$B$26,IF(C128="FLOAT",[1]CALCULATIONS!$B$27,IF(C128="DATE",[1]CALCULATIONS!$B$25,IF(C128="VARCHAR",[1]CALCULATIONS!$B$28+D128,IF(C128="GUID",[1]CALCULATIONS!$B$24,D128))))))</f>
        <v>7</v>
      </c>
    </row>
    <row r="129" spans="1:6">
      <c r="A129" t="s">
        <v>136</v>
      </c>
      <c r="B129" t="s">
        <v>112</v>
      </c>
      <c r="C129" t="s">
        <v>49</v>
      </c>
      <c r="D129" s="26"/>
      <c r="E129" s="26"/>
      <c r="F129">
        <f>IF(C129="NVARCHAR",[1]CALCULATIONS!$B$28+(D129*2),IF(C129="INT",[1]CALCULATIONS!$B$26,IF(C129="FLOAT",[1]CALCULATIONS!$B$27,IF(C129="DATE",[1]CALCULATIONS!$B$25,IF(C129="VARCHAR",[1]CALCULATIONS!$B$28+D129,IF(C129="GUID",[1]CALCULATIONS!$B$24,D129))))))</f>
        <v>7</v>
      </c>
    </row>
    <row r="130" spans="1:6">
      <c r="A130" t="s">
        <v>136</v>
      </c>
      <c r="B130" t="s">
        <v>146</v>
      </c>
      <c r="C130" t="s">
        <v>49</v>
      </c>
      <c r="D130" s="26"/>
      <c r="E130" s="26"/>
      <c r="F130">
        <f>IF(C130="NVARCHAR",[1]CALCULATIONS!$B$28+(D130*2),IF(C130="INT",[1]CALCULATIONS!$B$26,IF(C130="FLOAT",[1]CALCULATIONS!$B$27,IF(C130="DATE",[1]CALCULATIONS!$B$25,IF(C130="VARCHAR",[1]CALCULATIONS!$B$28+D130,IF(C130="GUID",[1]CALCULATIONS!$B$24,D130))))))</f>
        <v>7</v>
      </c>
    </row>
    <row r="131" spans="1:6">
      <c r="A131" t="s">
        <v>136</v>
      </c>
      <c r="B131" t="s">
        <v>147</v>
      </c>
      <c r="C131" t="s">
        <v>49</v>
      </c>
      <c r="D131" s="26"/>
      <c r="E131" s="26"/>
      <c r="F131">
        <f>IF(C131="NVARCHAR",[1]CALCULATIONS!$B$28+(D131*2),IF(C131="INT",[1]CALCULATIONS!$B$26,IF(C131="FLOAT",[1]CALCULATIONS!$B$27,IF(C131="DATE",[1]CALCULATIONS!$B$25,IF(C131="VARCHAR",[1]CALCULATIONS!$B$28+D131,IF(C131="GUID",[1]CALCULATIONS!$B$24,D131))))))</f>
        <v>7</v>
      </c>
    </row>
    <row r="132" spans="1:6">
      <c r="A132" t="s">
        <v>136</v>
      </c>
      <c r="B132" t="s">
        <v>148</v>
      </c>
      <c r="C132" t="s">
        <v>115</v>
      </c>
      <c r="D132" s="26"/>
      <c r="E132" s="26"/>
      <c r="F132">
        <f>IF(C132="NVARCHAR",[1]CALCULATIONS!$B$28+(D132*2),IF(C132="INT",[1]CALCULATIONS!$B$26,IF(C132="FLOAT",[1]CALCULATIONS!$B$27,IF(C132="DATE",[1]CALCULATIONS!$B$25,IF(C132="VARCHAR",[1]CALCULATIONS!$B$28+D132,IF(C132="GUID",[1]CALCULATIONS!$B$24,D132))))))</f>
        <v>8</v>
      </c>
    </row>
    <row r="133" spans="1:6">
      <c r="A133" t="s">
        <v>136</v>
      </c>
      <c r="B133" t="s">
        <v>149</v>
      </c>
      <c r="C133" t="s">
        <v>115</v>
      </c>
      <c r="D133" s="26"/>
      <c r="E133" s="26"/>
      <c r="F133">
        <f>IF(C133="NVARCHAR",[1]CALCULATIONS!$B$28+(D133*2),IF(C133="INT",[1]CALCULATIONS!$B$26,IF(C133="FLOAT",[1]CALCULATIONS!$B$27,IF(C133="DATE",[1]CALCULATIONS!$B$25,IF(C133="VARCHAR",[1]CALCULATIONS!$B$28+D133,IF(C133="GUID",[1]CALCULATIONS!$B$24,D133))))))</f>
        <v>8</v>
      </c>
    </row>
    <row r="134" spans="1:6">
      <c r="A134" t="s">
        <v>136</v>
      </c>
      <c r="B134" t="s">
        <v>150</v>
      </c>
      <c r="C134" t="s">
        <v>115</v>
      </c>
      <c r="D134" s="26"/>
      <c r="E134" s="26"/>
      <c r="F134">
        <f>IF(C134="NVARCHAR",[1]CALCULATIONS!$B$28+(D134*2),IF(C134="INT",[1]CALCULATIONS!$B$26,IF(C134="FLOAT",[1]CALCULATIONS!$B$27,IF(C134="DATE",[1]CALCULATIONS!$B$25,IF(C134="VARCHAR",[1]CALCULATIONS!$B$28+D134,IF(C134="GUID",[1]CALCULATIONS!$B$24,D134))))))</f>
        <v>8</v>
      </c>
    </row>
    <row r="135" spans="1:6">
      <c r="A135" t="s">
        <v>136</v>
      </c>
      <c r="B135" t="s">
        <v>151</v>
      </c>
      <c r="C135" t="s">
        <v>115</v>
      </c>
      <c r="D135" s="26" t="s">
        <v>152</v>
      </c>
      <c r="E135" s="26"/>
      <c r="F135">
        <f>IF(C135="NVARCHAR",[1]CALCULATIONS!$B$28+(D135*2),IF(C135="INT",[1]CALCULATIONS!$B$26,IF(C135="FLOAT",[1]CALCULATIONS!$B$27,IF(C135="DATE",[1]CALCULATIONS!$B$25,IF(C135="VARCHAR",[1]CALCULATIONS!$B$28+D135,IF(C135="GUID",[1]CALCULATIONS!$B$24,D135))))))</f>
        <v>8</v>
      </c>
    </row>
    <row r="136" spans="1:6">
      <c r="A136" t="s">
        <v>136</v>
      </c>
      <c r="B136" t="s">
        <v>153</v>
      </c>
      <c r="C136" s="3" t="s">
        <v>45</v>
      </c>
      <c r="D136" s="26"/>
      <c r="E136" s="26"/>
      <c r="F136">
        <f>IF(C136="NVARCHAR",[1]CALCULATIONS!$B$28+(D136*2),IF(C136="INT",[1]CALCULATIONS!$B$26,IF(C136="FLOAT",[1]CALCULATIONS!$B$27,IF(C136="DATE",[1]CALCULATIONS!$B$25,IF(C136="VARCHAR",[1]CALCULATIONS!$B$28+D136,IF(C136="GUID",[1]CALCULATIONS!$B$24,D136))))))</f>
        <v>4</v>
      </c>
    </row>
    <row r="137" spans="1:6">
      <c r="A137" t="s">
        <v>136</v>
      </c>
      <c r="B137" t="s">
        <v>154</v>
      </c>
      <c r="C137" s="3" t="s">
        <v>45</v>
      </c>
      <c r="D137" s="26"/>
      <c r="E137" s="26"/>
      <c r="F137">
        <f>IF(C137="NVARCHAR",[1]CALCULATIONS!$B$28+(D137*2),IF(C137="INT",[1]CALCULATIONS!$B$26,IF(C137="FLOAT",[1]CALCULATIONS!$B$27,IF(C137="DATE",[1]CALCULATIONS!$B$25,IF(C137="VARCHAR",[1]CALCULATIONS!$B$28+D137,IF(C137="GUID",[1]CALCULATIONS!$B$24,D137))))))</f>
        <v>4</v>
      </c>
    </row>
    <row r="138" spans="1:6">
      <c r="A138" t="s">
        <v>136</v>
      </c>
      <c r="B138" t="s">
        <v>155</v>
      </c>
      <c r="C138" s="3" t="s">
        <v>45</v>
      </c>
      <c r="D138" s="26"/>
      <c r="E138" s="26"/>
      <c r="F138">
        <f>IF(C138="NVARCHAR",[1]CALCULATIONS!$B$28+(D138*2),IF(C138="INT",[1]CALCULATIONS!$B$26,IF(C138="FLOAT",[1]CALCULATIONS!$B$27,IF(C138="DATE",[1]CALCULATIONS!$B$25,IF(C138="VARCHAR",[1]CALCULATIONS!$B$28+D138,IF(C138="GUID",[1]CALCULATIONS!$B$24,D138))))))</f>
        <v>4</v>
      </c>
    </row>
    <row r="139" spans="1:6">
      <c r="A139" t="s">
        <v>136</v>
      </c>
      <c r="B139" t="s">
        <v>156</v>
      </c>
      <c r="C139" s="3" t="s">
        <v>45</v>
      </c>
      <c r="D139" s="26"/>
      <c r="E139" s="26"/>
      <c r="F139">
        <f>IF(C139="NVARCHAR",[1]CALCULATIONS!$B$28+(D139*2),IF(C139="INT",[1]CALCULATIONS!$B$26,IF(C139="FLOAT",[1]CALCULATIONS!$B$27,IF(C139="DATE",[1]CALCULATIONS!$B$25,IF(C139="VARCHAR",[1]CALCULATIONS!$B$28+D139,IF(C139="GUID",[1]CALCULATIONS!$B$24,D139))))))</f>
        <v>4</v>
      </c>
    </row>
    <row r="140" spans="1:6">
      <c r="A140" t="s">
        <v>136</v>
      </c>
      <c r="B140" t="s">
        <v>157</v>
      </c>
      <c r="C140" s="3" t="s">
        <v>45</v>
      </c>
      <c r="D140" s="26"/>
      <c r="E140" s="26"/>
      <c r="F140">
        <f>IF(C140="NVARCHAR",[1]CALCULATIONS!$B$28+(D140*2),IF(C140="INT",[1]CALCULATIONS!$B$26,IF(C140="FLOAT",[1]CALCULATIONS!$B$27,IF(C140="DATE",[1]CALCULATIONS!$B$25,IF(C140="VARCHAR",[1]CALCULATIONS!$B$28+D140,IF(C140="GUID",[1]CALCULATIONS!$B$24,D140))))))</f>
        <v>4</v>
      </c>
    </row>
    <row r="141" spans="1:6">
      <c r="A141" t="s">
        <v>136</v>
      </c>
      <c r="B141" t="s">
        <v>158</v>
      </c>
      <c r="C141" s="3" t="s">
        <v>45</v>
      </c>
      <c r="D141" s="26"/>
      <c r="E141" s="26"/>
      <c r="F141">
        <f>IF(C141="NVARCHAR",[1]CALCULATIONS!$B$28+(D141*2),IF(C141="INT",[1]CALCULATIONS!$B$26,IF(C141="FLOAT",[1]CALCULATIONS!$B$27,IF(C141="DATE",[1]CALCULATIONS!$B$25,IF(C141="VARCHAR",[1]CALCULATIONS!$B$28+D141,IF(C141="GUID",[1]CALCULATIONS!$B$24,D141))))))</f>
        <v>4</v>
      </c>
    </row>
    <row r="142" spans="1:6">
      <c r="A142" t="s">
        <v>136</v>
      </c>
      <c r="B142" t="s">
        <v>159</v>
      </c>
      <c r="C142" t="s">
        <v>45</v>
      </c>
      <c r="D142" s="26"/>
      <c r="E142" s="26"/>
      <c r="F142">
        <f>IF(C142="NVARCHAR",[1]CALCULATIONS!$B$28+(D142*2),IF(C142="INT",[1]CALCULATIONS!$B$26,IF(C142="FLOAT",[1]CALCULATIONS!$B$27,IF(C142="DATE",[1]CALCULATIONS!$B$25,IF(C142="VARCHAR",[1]CALCULATIONS!$B$28+D142,IF(C142="GUID",[1]CALCULATIONS!$B$24,D142))))))</f>
        <v>4</v>
      </c>
    </row>
    <row r="143" spans="1:6">
      <c r="A143" t="s">
        <v>136</v>
      </c>
      <c r="B143" t="s">
        <v>160</v>
      </c>
      <c r="C143" s="3" t="s">
        <v>59</v>
      </c>
      <c r="D143" s="26">
        <v>4</v>
      </c>
      <c r="E143" s="26"/>
      <c r="F143">
        <f>IF(C143="NVARCHAR",[1]CALCULATIONS!$B$28+(D143*2),IF(C143="INT",[1]CALCULATIONS!$B$26,IF(C143="FLOAT",[1]CALCULATIONS!$B$27,IF(C143="DATE",[1]CALCULATIONS!$B$25,IF(C143="VARCHAR",[1]CALCULATIONS!$B$28+D143,IF(C143="GUID",[1]CALCULATIONS!$B$24,D143))))))</f>
        <v>6</v>
      </c>
    </row>
    <row r="144" spans="1:6">
      <c r="A144" t="s">
        <v>136</v>
      </c>
      <c r="B144" t="s">
        <v>161</v>
      </c>
      <c r="C144" t="s">
        <v>51</v>
      </c>
      <c r="D144" s="26">
        <v>60</v>
      </c>
      <c r="E144" s="26"/>
      <c r="F144">
        <f>IF(C144="NVARCHAR",[1]CALCULATIONS!$B$28+(D144*2),IF(C144="INT",[1]CALCULATIONS!$B$26,IF(C144="FLOAT",[1]CALCULATIONS!$B$27,IF(C144="DATE",[1]CALCULATIONS!$B$25,IF(C144="VARCHAR",[1]CALCULATIONS!$B$28+D144,IF(C144="GUID",[1]CALCULATIONS!$B$24,D144))))))</f>
        <v>122</v>
      </c>
    </row>
    <row r="145" spans="1:7">
      <c r="A145" t="s">
        <v>136</v>
      </c>
      <c r="B145" t="s">
        <v>162</v>
      </c>
      <c r="C145" t="s">
        <v>51</v>
      </c>
      <c r="D145" s="26">
        <v>20</v>
      </c>
      <c r="E145" s="26"/>
      <c r="F145">
        <f>IF(C145="NVARCHAR",[1]CALCULATIONS!$B$28+(D145*2),IF(C145="INT",[1]CALCULATIONS!$B$26,IF(C145="FLOAT",[1]CALCULATIONS!$B$27,IF(C145="DATE",[1]CALCULATIONS!$B$25,IF(C145="VARCHAR",[1]CALCULATIONS!$B$28+D145,IF(C145="GUID",[1]CALCULATIONS!$B$24,D145))))))</f>
        <v>42</v>
      </c>
    </row>
    <row r="146" spans="1:7">
      <c r="A146" t="s">
        <v>136</v>
      </c>
      <c r="B146" t="s">
        <v>163</v>
      </c>
      <c r="C146" t="s">
        <v>51</v>
      </c>
      <c r="D146" s="26">
        <v>60</v>
      </c>
      <c r="E146" s="26"/>
      <c r="F146">
        <f>IF(C146="NVARCHAR",[1]CALCULATIONS!$B$28+(D146*2),IF(C146="INT",[1]CALCULATIONS!$B$26,IF(C146="FLOAT",[1]CALCULATIONS!$B$27,IF(C146="DATE",[1]CALCULATIONS!$B$25,IF(C146="VARCHAR",[1]CALCULATIONS!$B$28+D146,IF(C146="GUID",[1]CALCULATIONS!$B$24,D146))))))</f>
        <v>122</v>
      </c>
    </row>
    <row r="147" spans="1:7">
      <c r="A147" t="s">
        <v>136</v>
      </c>
      <c r="B147" t="s">
        <v>164</v>
      </c>
      <c r="C147" t="s">
        <v>51</v>
      </c>
      <c r="D147" s="26">
        <v>20</v>
      </c>
      <c r="E147" s="26"/>
      <c r="F147">
        <f>IF(C147="NVARCHAR",[1]CALCULATIONS!$B$28+(D147*2),IF(C147="INT",[1]CALCULATIONS!$B$26,IF(C147="FLOAT",[1]CALCULATIONS!$B$27,IF(C147="DATE",[1]CALCULATIONS!$B$25,IF(C147="VARCHAR",[1]CALCULATIONS!$B$28+D147,IF(C147="GUID",[1]CALCULATIONS!$B$24,D147))))))</f>
        <v>42</v>
      </c>
    </row>
    <row r="148" spans="1:7">
      <c r="A148" t="s">
        <v>136</v>
      </c>
      <c r="B148" t="s">
        <v>165</v>
      </c>
      <c r="C148" t="s">
        <v>51</v>
      </c>
      <c r="D148" s="26">
        <v>20</v>
      </c>
      <c r="E148" s="26"/>
      <c r="F148">
        <f>IF(C148="NVARCHAR",[1]CALCULATIONS!$B$28+(D148*2),IF(C148="INT",[1]CALCULATIONS!$B$26,IF(C148="FLOAT",[1]CALCULATIONS!$B$27,IF(C148="DATE",[1]CALCULATIONS!$B$25,IF(C148="VARCHAR",[1]CALCULATIONS!$B$28+D148,IF(C148="GUID",[1]CALCULATIONS!$B$24,D148))))))</f>
        <v>42</v>
      </c>
      <c r="G148">
        <f>SUM(F109:F148)</f>
        <v>1329</v>
      </c>
    </row>
    <row r="149" spans="1:7">
      <c r="D149" s="26"/>
      <c r="E149" s="26"/>
    </row>
    <row r="150" spans="1:7">
      <c r="A150" t="s">
        <v>166</v>
      </c>
      <c r="B150" t="s">
        <v>167</v>
      </c>
      <c r="C150" t="s">
        <v>43</v>
      </c>
      <c r="D150" s="26"/>
      <c r="E150" s="26"/>
      <c r="F150">
        <f>IF(C150="NVARCHAR",[1]CALCULATIONS!$B$28+(D150*2),IF(C150="INT",[1]CALCULATIONS!$B$26,IF(C150="FLOAT",[1]CALCULATIONS!$B$27,IF(C150="DATE",[1]CALCULATIONS!$B$25,IF(C150="VARCHAR",[1]CALCULATIONS!$B$28+D150,IF(C150="GUID",[1]CALCULATIONS!$B$24,D150))))))</f>
        <v>24</v>
      </c>
    </row>
    <row r="151" spans="1:7">
      <c r="A151" t="s">
        <v>166</v>
      </c>
      <c r="B151" t="s">
        <v>168</v>
      </c>
      <c r="C151" t="s">
        <v>43</v>
      </c>
      <c r="D151" s="26"/>
      <c r="E151" s="26"/>
      <c r="F151">
        <f>IF(C151="NVARCHAR",[1]CALCULATIONS!$B$28+(D151*2),IF(C151="INT",[1]CALCULATIONS!$B$26,IF(C151="FLOAT",[1]CALCULATIONS!$B$27,IF(C151="DATE",[1]CALCULATIONS!$B$25,IF(C151="VARCHAR",[1]CALCULATIONS!$B$28+D151,IF(C151="GUID",[1]CALCULATIONS!$B$24,D151))))))</f>
        <v>24</v>
      </c>
    </row>
    <row r="152" spans="1:7">
      <c r="A152" t="s">
        <v>166</v>
      </c>
      <c r="B152" t="s">
        <v>169</v>
      </c>
      <c r="C152" t="s">
        <v>51</v>
      </c>
      <c r="D152" s="26">
        <v>60</v>
      </c>
      <c r="E152" s="26"/>
      <c r="F152">
        <f>IF(C152="NVARCHAR",[1]CALCULATIONS!$B$28+(D152*2),IF(C152="INT",[1]CALCULATIONS!$B$26,IF(C152="FLOAT",[1]CALCULATIONS!$B$27,IF(C152="DATE",[1]CALCULATIONS!$B$25,IF(C152="VARCHAR",[1]CALCULATIONS!$B$28+D152,IF(C152="GUID",[1]CALCULATIONS!$B$24,D152))))))</f>
        <v>122</v>
      </c>
    </row>
    <row r="153" spans="1:7">
      <c r="A153" t="s">
        <v>166</v>
      </c>
      <c r="B153" t="s">
        <v>75</v>
      </c>
      <c r="C153" t="s">
        <v>51</v>
      </c>
      <c r="D153" s="26">
        <v>125</v>
      </c>
      <c r="E153" s="26"/>
      <c r="F153">
        <f>IF(C153="NVARCHAR",[1]CALCULATIONS!$B$28+(D153*2),IF(C153="INT",[1]CALCULATIONS!$B$26,IF(C153="FLOAT",[1]CALCULATIONS!$B$27,IF(C153="DATE",[1]CALCULATIONS!$B$25,IF(C153="VARCHAR",[1]CALCULATIONS!$B$28+D153,IF(C153="GUID",[1]CALCULATIONS!$B$24,D153))))))</f>
        <v>252</v>
      </c>
    </row>
    <row r="154" spans="1:7">
      <c r="A154" t="s">
        <v>166</v>
      </c>
      <c r="B154" t="s">
        <v>170</v>
      </c>
      <c r="C154" t="s">
        <v>45</v>
      </c>
      <c r="D154" s="26"/>
      <c r="E154" s="26"/>
      <c r="F154">
        <f>IF(C154="NVARCHAR",[1]CALCULATIONS!$B$28+(D154*2),IF(C154="INT",[1]CALCULATIONS!$B$26,IF(C154="FLOAT",[1]CALCULATIONS!$B$27,IF(C154="DATE",[1]CALCULATIONS!$B$25,IF(C154="VARCHAR",[1]CALCULATIONS!$B$28+D154,IF(C154="GUID",[1]CALCULATIONS!$B$24,D154))))))</f>
        <v>4</v>
      </c>
    </row>
    <row r="155" spans="1:7">
      <c r="A155" t="s">
        <v>166</v>
      </c>
      <c r="B155" t="s">
        <v>171</v>
      </c>
      <c r="C155" t="s">
        <v>51</v>
      </c>
      <c r="D155" s="26">
        <v>32767</v>
      </c>
      <c r="E155" s="26"/>
      <c r="F155">
        <f>IF(C155="NVARCHAR",[1]CALCULATIONS!$B$28+(D155*2),IF(C155="INT",[1]CALCULATIONS!$B$26,IF(C155="FLOAT",[1]CALCULATIONS!$B$27,IF(C155="DATE",[1]CALCULATIONS!$B$25,IF(C155="VARCHAR",[1]CALCULATIONS!$B$28+D155,IF(C155="GUID",[1]CALCULATIONS!$B$24,D155))))))</f>
        <v>65536</v>
      </c>
    </row>
    <row r="156" spans="1:7">
      <c r="A156" t="s">
        <v>166</v>
      </c>
      <c r="B156" t="s">
        <v>50</v>
      </c>
      <c r="C156" t="s">
        <v>51</v>
      </c>
      <c r="D156" s="26">
        <v>20</v>
      </c>
      <c r="E156" s="26"/>
      <c r="F156">
        <f>IF(C156="NVARCHAR",[1]CALCULATIONS!$B$28+(D156*2),IF(C156="INT",[1]CALCULATIONS!$B$26,IF(C156="FLOAT",[1]CALCULATIONS!$B$27,IF(C156="DATE",[1]CALCULATIONS!$B$25,IF(C156="VARCHAR",[1]CALCULATIONS!$B$28+D156,IF(C156="GUID",[1]CALCULATIONS!$B$24,D156))))))</f>
        <v>42</v>
      </c>
    </row>
    <row r="157" spans="1:7">
      <c r="A157" t="s">
        <v>166</v>
      </c>
      <c r="B157" t="s">
        <v>172</v>
      </c>
      <c r="C157" t="s">
        <v>51</v>
      </c>
      <c r="D157" s="26">
        <v>20</v>
      </c>
      <c r="E157" s="26"/>
      <c r="F157">
        <f>IF(C157="NVARCHAR",[1]CALCULATIONS!$B$28+(D157*2),IF(C157="INT",[1]CALCULATIONS!$B$26,IF(C157="FLOAT",[1]CALCULATIONS!$B$27,IF(C157="DATE",[1]CALCULATIONS!$B$25,IF(C157="VARCHAR",[1]CALCULATIONS!$B$28+D157,IF(C157="GUID",[1]CALCULATIONS!$B$24,D157))))))</f>
        <v>42</v>
      </c>
    </row>
    <row r="158" spans="1:7">
      <c r="A158" t="s">
        <v>166</v>
      </c>
      <c r="B158" t="s">
        <v>48</v>
      </c>
      <c r="C158" t="s">
        <v>49</v>
      </c>
      <c r="D158" s="26"/>
      <c r="E158" s="26"/>
      <c r="F158">
        <f>IF(C158="NVARCHAR",[1]CALCULATIONS!$B$28+(D158*2),IF(C158="INT",[1]CALCULATIONS!$B$26,IF(C158="FLOAT",[1]CALCULATIONS!$B$27,IF(C158="DATE",[1]CALCULATIONS!$B$25,IF(C158="VARCHAR",[1]CALCULATIONS!$B$28+D158,IF(C158="GUID",[1]CALCULATIONS!$B$24,D158))))))</f>
        <v>7</v>
      </c>
    </row>
    <row r="159" spans="1:7">
      <c r="A159" t="s">
        <v>166</v>
      </c>
      <c r="B159" t="s">
        <v>44</v>
      </c>
      <c r="C159" t="s">
        <v>45</v>
      </c>
      <c r="D159" s="26"/>
      <c r="E159" s="26"/>
      <c r="F159">
        <f>IF(C159="NVARCHAR",[1]CALCULATIONS!$B$28+(D159*2),IF(C159="INT",[1]CALCULATIONS!$B$26,IF(C159="FLOAT",[1]CALCULATIONS!$B$27,IF(C159="DATE",[1]CALCULATIONS!$B$25,IF(C159="VARCHAR",[1]CALCULATIONS!$B$28+D159,IF(C159="GUID",[1]CALCULATIONS!$B$24,D159))))))</f>
        <v>4</v>
      </c>
    </row>
    <row r="160" spans="1:7">
      <c r="A160" t="s">
        <v>166</v>
      </c>
      <c r="B160" t="s">
        <v>173</v>
      </c>
      <c r="C160" t="s">
        <v>51</v>
      </c>
      <c r="D160" s="26">
        <v>20</v>
      </c>
      <c r="E160" s="26"/>
      <c r="F160">
        <f>IF(C160="NVARCHAR",[1]CALCULATIONS!$B$28+(D160*2),IF(C160="INT",[1]CALCULATIONS!$B$26,IF(C160="FLOAT",[1]CALCULATIONS!$B$27,IF(C160="DATE",[1]CALCULATIONS!$B$25,IF(C160="VARCHAR",[1]CALCULATIONS!$B$28+D160,IF(C160="GUID",[1]CALCULATIONS!$B$24,D160))))))</f>
        <v>42</v>
      </c>
    </row>
    <row r="161" spans="1:7">
      <c r="A161" t="s">
        <v>166</v>
      </c>
      <c r="B161" t="s">
        <v>174</v>
      </c>
      <c r="C161" t="s">
        <v>49</v>
      </c>
      <c r="D161" s="26"/>
      <c r="E161" s="26"/>
      <c r="F161">
        <f>IF(C161="NVARCHAR",[1]CALCULATIONS!$B$28+(D161*2),IF(C161="INT",[1]CALCULATIONS!$B$26,IF(C161="FLOAT",[1]CALCULATIONS!$B$27,IF(C161="DATE",[1]CALCULATIONS!$B$25,IF(C161="VARCHAR",[1]CALCULATIONS!$B$28+D161,IF(C161="GUID",[1]CALCULATIONS!$B$24,D161))))))</f>
        <v>7</v>
      </c>
    </row>
    <row r="162" spans="1:7">
      <c r="A162" t="s">
        <v>166</v>
      </c>
      <c r="B162" t="s">
        <v>175</v>
      </c>
      <c r="C162" t="s">
        <v>51</v>
      </c>
      <c r="D162" s="26">
        <v>20</v>
      </c>
      <c r="E162" s="26"/>
      <c r="F162">
        <f>IF(C162="NVARCHAR",[1]CALCULATIONS!$B$28+(D162*2),IF(C162="INT",[1]CALCULATIONS!$B$26,IF(C162="FLOAT",[1]CALCULATIONS!$B$27,IF(C162="DATE",[1]CALCULATIONS!$B$25,IF(C162="VARCHAR",[1]CALCULATIONS!$B$28+D162,IF(C162="GUID",[1]CALCULATIONS!$B$24,D162))))))</f>
        <v>42</v>
      </c>
      <c r="G162">
        <f>SUM(F150:F162)</f>
        <v>66148</v>
      </c>
    </row>
    <row r="163" spans="1:7">
      <c r="D163" s="26"/>
      <c r="E163" s="26"/>
    </row>
    <row r="164" spans="1:7">
      <c r="A164" t="s">
        <v>176</v>
      </c>
      <c r="B164" t="s">
        <v>177</v>
      </c>
      <c r="C164" t="s">
        <v>43</v>
      </c>
      <c r="D164" s="26"/>
      <c r="E164" s="26"/>
      <c r="F164">
        <f>IF(C164="NVARCHAR",[1]CALCULATIONS!$B$28+(D164*2),IF(C164="INT",[1]CALCULATIONS!$B$26,IF(C164="FLOAT",[1]CALCULATIONS!$B$27,IF(C164="DATE",[1]CALCULATIONS!$B$25,IF(C164="VARCHAR",[1]CALCULATIONS!$B$28+D164,IF(C164="GUID",[1]CALCULATIONS!$B$24,D164))))))</f>
        <v>24</v>
      </c>
    </row>
    <row r="165" spans="1:7">
      <c r="A165" t="s">
        <v>176</v>
      </c>
      <c r="B165" t="s">
        <v>167</v>
      </c>
      <c r="C165" t="s">
        <v>43</v>
      </c>
      <c r="D165" s="26"/>
      <c r="E165" s="26"/>
      <c r="F165">
        <f>IF(C165="NVARCHAR",[1]CALCULATIONS!$B$28+(D165*2),IF(C165="INT",[1]CALCULATIONS!$B$26,IF(C165="FLOAT",[1]CALCULATIONS!$B$27,IF(C165="DATE",[1]CALCULATIONS!$B$25,IF(C165="VARCHAR",[1]CALCULATIONS!$B$28+D165,IF(C165="GUID",[1]CALCULATIONS!$B$24,D165))))))</f>
        <v>24</v>
      </c>
    </row>
    <row r="166" spans="1:7">
      <c r="A166" t="s">
        <v>176</v>
      </c>
      <c r="B166" t="s">
        <v>42</v>
      </c>
      <c r="C166" t="s">
        <v>43</v>
      </c>
      <c r="D166" s="26"/>
      <c r="E166" s="26"/>
      <c r="F166">
        <f>IF(C166="NVARCHAR",[1]CALCULATIONS!$B$28+(D166*2),IF(C166="INT",[1]CALCULATIONS!$B$26,IF(C166="FLOAT",[1]CALCULATIONS!$B$27,IF(C166="DATE",[1]CALCULATIONS!$B$25,IF(C166="VARCHAR",[1]CALCULATIONS!$B$28+D166,IF(C166="GUID",[1]CALCULATIONS!$B$24,D166))))))</f>
        <v>24</v>
      </c>
      <c r="G166">
        <f>SUM(F164:F166)</f>
        <v>72</v>
      </c>
    </row>
    <row r="167" spans="1:7">
      <c r="D167" s="26"/>
      <c r="E167" s="26"/>
    </row>
    <row r="168" spans="1:7">
      <c r="A168" t="s">
        <v>178</v>
      </c>
      <c r="B168" t="s">
        <v>179</v>
      </c>
      <c r="C168" t="s">
        <v>43</v>
      </c>
      <c r="D168" s="26"/>
      <c r="E168" s="26"/>
      <c r="F168">
        <f>IF(C168="NVARCHAR",[1]CALCULATIONS!$B$28+(D168*2),IF(C168="INT",[1]CALCULATIONS!$B$26,IF(C168="FLOAT",[1]CALCULATIONS!$B$27,IF(C168="DATE",[1]CALCULATIONS!$B$25,IF(C168="VARCHAR",[1]CALCULATIONS!$B$28+D168,IF(C168="GUID",[1]CALCULATIONS!$B$24,D168))))))</f>
        <v>24</v>
      </c>
    </row>
    <row r="169" spans="1:7">
      <c r="A169" t="s">
        <v>178</v>
      </c>
      <c r="B169" t="s">
        <v>167</v>
      </c>
      <c r="C169" t="s">
        <v>43</v>
      </c>
      <c r="D169" s="26"/>
      <c r="E169" s="26"/>
      <c r="F169">
        <f>IF(C169="NVARCHAR",[1]CALCULATIONS!$B$28+(D169*2),IF(C169="INT",[1]CALCULATIONS!$B$26,IF(C169="FLOAT",[1]CALCULATIONS!$B$27,IF(C169="DATE",[1]CALCULATIONS!$B$25,IF(C169="VARCHAR",[1]CALCULATIONS!$B$28+D169,IF(C169="GUID",[1]CALCULATIONS!$B$24,D169))))))</f>
        <v>24</v>
      </c>
    </row>
    <row r="170" spans="1:7">
      <c r="A170" t="s">
        <v>178</v>
      </c>
      <c r="B170" t="s">
        <v>61</v>
      </c>
      <c r="C170" t="s">
        <v>43</v>
      </c>
      <c r="D170" s="26"/>
      <c r="E170" s="26"/>
      <c r="F170">
        <f>IF(C170="NVARCHAR",[1]CALCULATIONS!$B$28+(D170*2),IF(C170="INT",[1]CALCULATIONS!$B$26,IF(C170="FLOAT",[1]CALCULATIONS!$B$27,IF(C170="DATE",[1]CALCULATIONS!$B$25,IF(C170="VARCHAR",[1]CALCULATIONS!$B$28+D170,IF(C170="GUID",[1]CALCULATIONS!$B$24,D170))))))</f>
        <v>24</v>
      </c>
      <c r="G170">
        <f>SUM(F168:F170)</f>
        <v>72</v>
      </c>
    </row>
    <row r="171" spans="1:7">
      <c r="D171" s="26"/>
      <c r="E171" s="26"/>
    </row>
    <row r="172" spans="1:7">
      <c r="A172" t="s">
        <v>180</v>
      </c>
      <c r="B172" t="s">
        <v>181</v>
      </c>
      <c r="C172" t="s">
        <v>43</v>
      </c>
      <c r="D172" s="26"/>
      <c r="E172" s="26"/>
      <c r="F172">
        <f>IF(C172="NVARCHAR",[1]CALCULATIONS!$B$28+(D172*2),IF(C172="INT",[1]CALCULATIONS!$B$26,IF(C172="FLOAT",[1]CALCULATIONS!$B$27,IF(C172="DATE",[1]CALCULATIONS!$B$25,IF(C172="VARCHAR",[1]CALCULATIONS!$B$28+D172,IF(C172="GUID",[1]CALCULATIONS!$B$24,D172))))))</f>
        <v>24</v>
      </c>
    </row>
    <row r="173" spans="1:7">
      <c r="A173" t="s">
        <v>180</v>
      </c>
      <c r="B173" t="s">
        <v>167</v>
      </c>
      <c r="C173" t="s">
        <v>43</v>
      </c>
      <c r="D173" s="26"/>
      <c r="E173" s="26"/>
      <c r="F173">
        <f>IF(C173="NVARCHAR",[1]CALCULATIONS!$B$28+(D173*2),IF(C173="INT",[1]CALCULATIONS!$B$26,IF(C173="FLOAT",[1]CALCULATIONS!$B$27,IF(C173="DATE",[1]CALCULATIONS!$B$25,IF(C173="VARCHAR",[1]CALCULATIONS!$B$28+D173,IF(C173="GUID",[1]CALCULATIONS!$B$24,D173))))))</f>
        <v>24</v>
      </c>
    </row>
    <row r="174" spans="1:7">
      <c r="A174" t="s">
        <v>180</v>
      </c>
      <c r="B174" t="s">
        <v>118</v>
      </c>
      <c r="C174" s="3" t="s">
        <v>45</v>
      </c>
      <c r="D174" s="26"/>
      <c r="E174" s="26"/>
      <c r="F174">
        <f>IF(C174="NVARCHAR",[1]CALCULATIONS!$B$28+(D174*2),IF(C174="INT",[1]CALCULATIONS!$B$26,IF(C174="FLOAT",[1]CALCULATIONS!$B$27,IF(C174="DATE",[1]CALCULATIONS!$B$25,IF(C174="VARCHAR",[1]CALCULATIONS!$B$28+D174,IF(C174="GUID",[1]CALCULATIONS!$B$24,D174))))))</f>
        <v>4</v>
      </c>
    </row>
    <row r="175" spans="1:7">
      <c r="A175" t="s">
        <v>180</v>
      </c>
      <c r="B175" t="s">
        <v>159</v>
      </c>
      <c r="C175" s="3" t="s">
        <v>45</v>
      </c>
      <c r="D175" s="26"/>
      <c r="E175" s="26"/>
      <c r="F175">
        <f>IF(C175="NVARCHAR",[1]CALCULATIONS!$B$28+(D175*2),IF(C175="INT",[1]CALCULATIONS!$B$26,IF(C175="FLOAT",[1]CALCULATIONS!$B$27,IF(C175="DATE",[1]CALCULATIONS!$B$25,IF(C175="VARCHAR",[1]CALCULATIONS!$B$28+D175,IF(C175="GUID",[1]CALCULATIONS!$B$24,D175))))))</f>
        <v>4</v>
      </c>
      <c r="G175">
        <f>SUM(F172:F175)</f>
        <v>56</v>
      </c>
    </row>
    <row r="176" spans="1:7">
      <c r="C176" s="3"/>
      <c r="D176" s="26"/>
      <c r="E176" s="26"/>
    </row>
    <row r="177" spans="1:7">
      <c r="A177" t="s">
        <v>182</v>
      </c>
      <c r="B177" t="s">
        <v>183</v>
      </c>
      <c r="C177" t="s">
        <v>43</v>
      </c>
      <c r="D177" s="26"/>
      <c r="E177" s="26"/>
      <c r="F177">
        <f>IF(C177="NVARCHAR",[1]CALCULATIONS!$B$28+(D177*2),IF(C177="INT",[1]CALCULATIONS!$B$26,IF(C177="FLOAT",[1]CALCULATIONS!$B$27,IF(C177="DATE",[1]CALCULATIONS!$B$25,IF(C177="VARCHAR",[1]CALCULATIONS!$B$28+D177,IF(C177="GUID",[1]CALCULATIONS!$B$24,D177))))))</f>
        <v>24</v>
      </c>
    </row>
    <row r="178" spans="1:7">
      <c r="A178" t="s">
        <v>182</v>
      </c>
      <c r="B178" t="s">
        <v>167</v>
      </c>
      <c r="C178" t="s">
        <v>43</v>
      </c>
      <c r="D178" s="26"/>
      <c r="E178" s="26"/>
      <c r="F178">
        <f>IF(C178="NVARCHAR",[1]CALCULATIONS!$B$28+(D178*2),IF(C178="INT",[1]CALCULATIONS!$B$26,IF(C178="FLOAT",[1]CALCULATIONS!$B$27,IF(C178="DATE",[1]CALCULATIONS!$B$25,IF(C178="VARCHAR",[1]CALCULATIONS!$B$28+D178,IF(C178="GUID",[1]CALCULATIONS!$B$24,D178))))))</f>
        <v>24</v>
      </c>
    </row>
    <row r="179" spans="1:7">
      <c r="A179" t="s">
        <v>182</v>
      </c>
      <c r="B179" t="s">
        <v>184</v>
      </c>
      <c r="C179" t="s">
        <v>43</v>
      </c>
      <c r="D179" s="26"/>
      <c r="E179" s="26"/>
      <c r="F179">
        <f>IF(C179="NVARCHAR",[1]CALCULATIONS!$B$28+(D179*2),IF(C179="INT",[1]CALCULATIONS!$B$26,IF(C179="FLOAT",[1]CALCULATIONS!$B$27,IF(C179="DATE",[1]CALCULATIONS!$B$25,IF(C179="VARCHAR",[1]CALCULATIONS!$B$28+D179,IF(C179="GUID",[1]CALCULATIONS!$B$24,D179))))))</f>
        <v>24</v>
      </c>
    </row>
    <row r="180" spans="1:7">
      <c r="A180" t="s">
        <v>182</v>
      </c>
      <c r="B180" t="s">
        <v>185</v>
      </c>
      <c r="C180" t="s">
        <v>51</v>
      </c>
      <c r="D180" s="26">
        <v>22</v>
      </c>
      <c r="E180" s="26"/>
      <c r="F180">
        <f>IF(C180="NVARCHAR",[1]CALCULATIONS!$B$28+(D180*2),IF(C180="INT",[1]CALCULATIONS!$B$26,IF(C180="FLOAT",[1]CALCULATIONS!$B$27,IF(C180="DATE",[1]CALCULATIONS!$B$25,IF(C180="VARCHAR",[1]CALCULATIONS!$B$28+D180,IF(C180="GUID",[1]CALCULATIONS!$B$24,D180))))))</f>
        <v>46</v>
      </c>
    </row>
    <row r="181" spans="1:7">
      <c r="A181" t="s">
        <v>182</v>
      </c>
      <c r="B181" t="s">
        <v>186</v>
      </c>
      <c r="C181" t="s">
        <v>43</v>
      </c>
      <c r="D181" s="26"/>
      <c r="E181" s="26"/>
      <c r="F181">
        <f>IF(C181="NVARCHAR",[1]CALCULATIONS!$B$28+(D181*2),IF(C181="INT",[1]CALCULATIONS!$B$26,IF(C181="FLOAT",[1]CALCULATIONS!$B$27,IF(C181="DATE",[1]CALCULATIONS!$B$25,IF(C181="VARCHAR",[1]CALCULATIONS!$B$28+D181,IF(C181="GUID",[1]CALCULATIONS!$B$24,D181))))))</f>
        <v>24</v>
      </c>
    </row>
    <row r="182" spans="1:7">
      <c r="A182" t="s">
        <v>182</v>
      </c>
      <c r="B182" t="s">
        <v>48</v>
      </c>
      <c r="C182" t="s">
        <v>49</v>
      </c>
      <c r="D182" s="26"/>
      <c r="E182" s="26"/>
      <c r="F182">
        <f>IF(C182="NVARCHAR",[1]CALCULATIONS!$B$28+(D182*2),IF(C182="INT",[1]CALCULATIONS!$B$26,IF(C182="FLOAT",[1]CALCULATIONS!$B$27,IF(C182="DATE",[1]CALCULATIONS!$B$25,IF(C182="VARCHAR",[1]CALCULATIONS!$B$28+D182,IF(C182="GUID",[1]CALCULATIONS!$B$24,D182))))))</f>
        <v>7</v>
      </c>
    </row>
    <row r="183" spans="1:7">
      <c r="A183" t="s">
        <v>182</v>
      </c>
      <c r="B183" t="s">
        <v>118</v>
      </c>
      <c r="C183" t="s">
        <v>45</v>
      </c>
      <c r="D183" s="26"/>
      <c r="E183" s="26"/>
      <c r="F183">
        <f>IF(C183="NVARCHAR",[1]CALCULATIONS!$B$28+(D183*2),IF(C183="INT",[1]CALCULATIONS!$B$26,IF(C183="FLOAT",[1]CALCULATIONS!$B$27,IF(C183="DATE",[1]CALCULATIONS!$B$25,IF(C183="VARCHAR",[1]CALCULATIONS!$B$28+D183,IF(C183="GUID",[1]CALCULATIONS!$B$24,D183))))))</f>
        <v>4</v>
      </c>
    </row>
    <row r="184" spans="1:7">
      <c r="A184" t="s">
        <v>182</v>
      </c>
      <c r="B184" t="s">
        <v>159</v>
      </c>
      <c r="C184" t="s">
        <v>115</v>
      </c>
      <c r="D184" s="26"/>
      <c r="E184" s="26"/>
      <c r="F184">
        <f>IF(C184="NVARCHAR",[1]CALCULATIONS!$B$28+(D184*2),IF(C184="INT",[1]CALCULATIONS!$B$26,IF(C184="FLOAT",[1]CALCULATIONS!$B$27,IF(C184="DATE",[1]CALCULATIONS!$B$25,IF(C184="VARCHAR",[1]CALCULATIONS!$B$28+D184,IF(C184="GUID",[1]CALCULATIONS!$B$24,D184))))))</f>
        <v>8</v>
      </c>
    </row>
    <row r="185" spans="1:7">
      <c r="A185" t="s">
        <v>182</v>
      </c>
      <c r="B185" t="s">
        <v>50</v>
      </c>
      <c r="C185" t="s">
        <v>51</v>
      </c>
      <c r="D185" s="26">
        <v>20</v>
      </c>
      <c r="E185" s="26"/>
      <c r="F185">
        <f>IF(C185="NVARCHAR",[1]CALCULATIONS!$B$28+(D185*2),IF(C185="INT",[1]CALCULATIONS!$B$26,IF(C185="FLOAT",[1]CALCULATIONS!$B$27,IF(C185="DATE",[1]CALCULATIONS!$B$25,IF(C185="VARCHAR",[1]CALCULATIONS!$B$28+D185,IF(C185="GUID",[1]CALCULATIONS!$B$24,D185))))))</f>
        <v>42</v>
      </c>
      <c r="G185">
        <f>SUM(F177:F185)</f>
        <v>203</v>
      </c>
    </row>
    <row r="186" spans="1:7">
      <c r="D186" s="26"/>
      <c r="E186" s="26"/>
    </row>
    <row r="187" spans="1:7">
      <c r="A187" t="s">
        <v>187</v>
      </c>
      <c r="B187" t="s">
        <v>188</v>
      </c>
      <c r="C187" t="s">
        <v>43</v>
      </c>
      <c r="D187" s="26"/>
      <c r="E187" s="26"/>
      <c r="F187">
        <f>IF(C187="NVARCHAR",[1]CALCULATIONS!$B$28+(D187*2),IF(C187="INT",[1]CALCULATIONS!$B$26,IF(C187="FLOAT",[1]CALCULATIONS!$B$27,IF(C187="DATE",[1]CALCULATIONS!$B$25,IF(C187="VARCHAR",[1]CALCULATIONS!$B$28+D187,IF(C187="GUID",[1]CALCULATIONS!$B$24,D187))))))</f>
        <v>24</v>
      </c>
    </row>
    <row r="188" spans="1:7">
      <c r="A188" t="s">
        <v>187</v>
      </c>
      <c r="B188" t="s">
        <v>52</v>
      </c>
      <c r="C188" t="s">
        <v>51</v>
      </c>
      <c r="D188" s="26">
        <v>60</v>
      </c>
      <c r="E188" s="26"/>
      <c r="F188">
        <f>IF(C188="NVARCHAR",[1]CALCULATIONS!$B$28+(D188*2),IF(C188="INT",[1]CALCULATIONS!$B$26,IF(C188="FLOAT",[1]CALCULATIONS!$B$27,IF(C188="DATE",[1]CALCULATIONS!$B$25,IF(C188="VARCHAR",[1]CALCULATIONS!$B$28+D188,IF(C188="GUID",[1]CALCULATIONS!$B$24,D188))))))</f>
        <v>122</v>
      </c>
    </row>
    <row r="189" spans="1:7">
      <c r="A189" t="s">
        <v>187</v>
      </c>
      <c r="B189" t="s">
        <v>42</v>
      </c>
      <c r="C189" t="s">
        <v>43</v>
      </c>
      <c r="D189" s="26"/>
      <c r="E189" s="26"/>
      <c r="F189">
        <f>IF(C189="NVARCHAR",[1]CALCULATIONS!$B$28+(D189*2),IF(C189="INT",[1]CALCULATIONS!$B$26,IF(C189="FLOAT",[1]CALCULATIONS!$B$27,IF(C189="DATE",[1]CALCULATIONS!$B$25,IF(C189="VARCHAR",[1]CALCULATIONS!$B$28+D189,IF(C189="GUID",[1]CALCULATIONS!$B$24,D189))))))</f>
        <v>24</v>
      </c>
    </row>
    <row r="190" spans="1:7">
      <c r="A190" t="s">
        <v>187</v>
      </c>
      <c r="B190" t="s">
        <v>167</v>
      </c>
      <c r="C190" t="s">
        <v>43</v>
      </c>
      <c r="D190" s="26"/>
      <c r="E190" s="26"/>
      <c r="F190">
        <f>IF(C190="NVARCHAR",[1]CALCULATIONS!$B$28+(D190*2),IF(C190="INT",[1]CALCULATIONS!$B$26,IF(C190="FLOAT",[1]CALCULATIONS!$B$27,IF(C190="DATE",[1]CALCULATIONS!$B$25,IF(C190="VARCHAR",[1]CALCULATIONS!$B$28+D190,IF(C190="GUID",[1]CALCULATIONS!$B$24,D190))))))</f>
        <v>24</v>
      </c>
    </row>
    <row r="191" spans="1:7">
      <c r="A191" t="s">
        <v>187</v>
      </c>
      <c r="B191" t="s">
        <v>183</v>
      </c>
      <c r="C191" t="s">
        <v>43</v>
      </c>
      <c r="D191" s="26"/>
      <c r="E191" s="26"/>
      <c r="F191">
        <f>IF(C191="NVARCHAR",[1]CALCULATIONS!$B$28+(D191*2),IF(C191="INT",[1]CALCULATIONS!$B$26,IF(C191="FLOAT",[1]CALCULATIONS!$B$27,IF(C191="DATE",[1]CALCULATIONS!$B$25,IF(C191="VARCHAR",[1]CALCULATIONS!$B$28+D191,IF(C191="GUID",[1]CALCULATIONS!$B$24,D191))))))</f>
        <v>24</v>
      </c>
    </row>
    <row r="192" spans="1:7">
      <c r="A192" t="s">
        <v>187</v>
      </c>
      <c r="B192" t="s">
        <v>186</v>
      </c>
      <c r="C192" t="s">
        <v>43</v>
      </c>
      <c r="D192" s="26"/>
      <c r="E192" s="26"/>
      <c r="F192">
        <f>IF(C192="NVARCHAR",[1]CALCULATIONS!$B$28+(D192*2),IF(C192="INT",[1]CALCULATIONS!$B$26,IF(C192="FLOAT",[1]CALCULATIONS!$B$27,IF(C192="DATE",[1]CALCULATIONS!$B$25,IF(C192="VARCHAR",[1]CALCULATIONS!$B$28+D192,IF(C192="GUID",[1]CALCULATIONS!$B$24,D192))))))</f>
        <v>24</v>
      </c>
    </row>
    <row r="193" spans="1:7">
      <c r="A193" t="s">
        <v>187</v>
      </c>
      <c r="B193" t="s">
        <v>159</v>
      </c>
      <c r="C193" t="s">
        <v>115</v>
      </c>
      <c r="D193" s="26"/>
      <c r="E193" s="26"/>
      <c r="F193">
        <f>IF(C193="NVARCHAR",[1]CALCULATIONS!$B$28+(D193*2),IF(C193="INT",[1]CALCULATIONS!$B$26,IF(C193="FLOAT",[1]CALCULATIONS!$B$27,IF(C193="DATE",[1]CALCULATIONS!$B$25,IF(C193="VARCHAR",[1]CALCULATIONS!$B$28+D193,IF(C193="GUID",[1]CALCULATIONS!$B$24,D193))))))</f>
        <v>8</v>
      </c>
      <c r="G193">
        <f>SUM(F187:F193)</f>
        <v>250</v>
      </c>
    </row>
    <row r="194" spans="1:7">
      <c r="D194" s="26"/>
      <c r="E194" s="26"/>
    </row>
    <row r="195" spans="1:7">
      <c r="A195" t="s">
        <v>189</v>
      </c>
      <c r="B195" t="s">
        <v>190</v>
      </c>
      <c r="C195" t="s">
        <v>43</v>
      </c>
      <c r="D195" s="26"/>
      <c r="E195" s="26"/>
      <c r="F195">
        <f>IF(C195="NVARCHAR",[1]CALCULATIONS!$B$28+(D195*2),IF(C195="INT",[1]CALCULATIONS!$B$26,IF(C195="FLOAT",[1]CALCULATIONS!$B$27,IF(C195="DATE",[1]CALCULATIONS!$B$25,IF(C195="VARCHAR",[1]CALCULATIONS!$B$28+D195,IF(C195="GUID",[1]CALCULATIONS!$B$24,D195))))))</f>
        <v>24</v>
      </c>
    </row>
    <row r="196" spans="1:7">
      <c r="A196" t="s">
        <v>189</v>
      </c>
      <c r="B196" t="s">
        <v>62</v>
      </c>
      <c r="C196" t="s">
        <v>51</v>
      </c>
      <c r="D196" s="26">
        <v>60</v>
      </c>
      <c r="E196" s="26"/>
      <c r="F196">
        <f>IF(C196="NVARCHAR",[1]CALCULATIONS!$B$28+(D196*2),IF(C196="INT",[1]CALCULATIONS!$B$26,IF(C196="FLOAT",[1]CALCULATIONS!$B$27,IF(C196="DATE",[1]CALCULATIONS!$B$25,IF(C196="VARCHAR",[1]CALCULATIONS!$B$28+D196,IF(C196="GUID",[1]CALCULATIONS!$B$24,D196))))))</f>
        <v>122</v>
      </c>
    </row>
    <row r="197" spans="1:7">
      <c r="A197" t="s">
        <v>189</v>
      </c>
      <c r="B197" t="s">
        <v>61</v>
      </c>
      <c r="C197" t="s">
        <v>43</v>
      </c>
      <c r="D197" s="26"/>
      <c r="E197" s="26"/>
      <c r="F197">
        <f>IF(C197="NVARCHAR",[1]CALCULATIONS!$B$28+(D197*2),IF(C197="INT",[1]CALCULATIONS!$B$26,IF(C197="FLOAT",[1]CALCULATIONS!$B$27,IF(C197="DATE",[1]CALCULATIONS!$B$25,IF(C197="VARCHAR",[1]CALCULATIONS!$B$28+D197,IF(C197="GUID",[1]CALCULATIONS!$B$24,D197))))))</f>
        <v>24</v>
      </c>
    </row>
    <row r="198" spans="1:7">
      <c r="A198" t="s">
        <v>189</v>
      </c>
      <c r="B198" t="s">
        <v>167</v>
      </c>
      <c r="C198" t="s">
        <v>43</v>
      </c>
      <c r="D198" s="26"/>
      <c r="E198" s="26"/>
      <c r="F198">
        <f>IF(C198="NVARCHAR",[1]CALCULATIONS!$B$28+(D198*2),IF(C198="INT",[1]CALCULATIONS!$B$26,IF(C198="FLOAT",[1]CALCULATIONS!$B$27,IF(C198="DATE",[1]CALCULATIONS!$B$25,IF(C198="VARCHAR",[1]CALCULATIONS!$B$28+D198,IF(C198="GUID",[1]CALCULATIONS!$B$24,D198))))))</f>
        <v>24</v>
      </c>
    </row>
    <row r="199" spans="1:7">
      <c r="A199" t="s">
        <v>189</v>
      </c>
      <c r="B199" t="s">
        <v>183</v>
      </c>
      <c r="C199" t="s">
        <v>43</v>
      </c>
      <c r="D199" s="26"/>
      <c r="E199" s="26"/>
      <c r="F199">
        <f>IF(C199="NVARCHAR",[1]CALCULATIONS!$B$28+(D199*2),IF(C199="INT",[1]CALCULATIONS!$B$26,IF(C199="FLOAT",[1]CALCULATIONS!$B$27,IF(C199="DATE",[1]CALCULATIONS!$B$25,IF(C199="VARCHAR",[1]CALCULATIONS!$B$28+D199,IF(C199="GUID",[1]CALCULATIONS!$B$24,D199))))))</f>
        <v>24</v>
      </c>
    </row>
    <row r="200" spans="1:7">
      <c r="A200" t="s">
        <v>189</v>
      </c>
      <c r="B200" t="s">
        <v>186</v>
      </c>
      <c r="C200" t="s">
        <v>43</v>
      </c>
      <c r="D200" s="26"/>
      <c r="E200" s="26"/>
      <c r="F200">
        <f>IF(C200="NVARCHAR",[1]CALCULATIONS!$B$28+(D200*2),IF(C200="INT",[1]CALCULATIONS!$B$26,IF(C200="FLOAT",[1]CALCULATIONS!$B$27,IF(C200="DATE",[1]CALCULATIONS!$B$25,IF(C200="VARCHAR",[1]CALCULATIONS!$B$28+D200,IF(C200="GUID",[1]CALCULATIONS!$B$24,D200))))))</f>
        <v>24</v>
      </c>
    </row>
    <row r="201" spans="1:7">
      <c r="A201" t="s">
        <v>189</v>
      </c>
      <c r="B201" t="s">
        <v>64</v>
      </c>
      <c r="C201" t="s">
        <v>43</v>
      </c>
      <c r="D201" s="26"/>
      <c r="E201" s="26"/>
      <c r="F201">
        <f>IF(C201="NVARCHAR",[1]CALCULATIONS!$B$28+(D201*2),IF(C201="INT",[1]CALCULATIONS!$B$26,IF(C201="FLOAT",[1]CALCULATIONS!$B$27,IF(C201="DATE",[1]CALCULATIONS!$B$25,IF(C201="VARCHAR",[1]CALCULATIONS!$B$28+D201,IF(C201="GUID",[1]CALCULATIONS!$B$24,D201))))))</f>
        <v>24</v>
      </c>
    </row>
    <row r="202" spans="1:7">
      <c r="A202" t="s">
        <v>189</v>
      </c>
      <c r="B202" t="s">
        <v>66</v>
      </c>
      <c r="C202" t="s">
        <v>51</v>
      </c>
      <c r="D202" s="26">
        <v>60</v>
      </c>
      <c r="E202" s="26"/>
      <c r="F202">
        <f>IF(C202="NVARCHAR",[1]CALCULATIONS!$B$28+(D202*2),IF(C202="INT",[1]CALCULATIONS!$B$26,IF(C202="FLOAT",[1]CALCULATIONS!$B$27,IF(C202="DATE",[1]CALCULATIONS!$B$25,IF(C202="VARCHAR",[1]CALCULATIONS!$B$28+D202,IF(C202="GUID",[1]CALCULATIONS!$B$24,D202))))))</f>
        <v>122</v>
      </c>
    </row>
    <row r="203" spans="1:7">
      <c r="A203" t="s">
        <v>189</v>
      </c>
      <c r="B203" t="s">
        <v>159</v>
      </c>
      <c r="C203" t="s">
        <v>115</v>
      </c>
      <c r="D203" s="26"/>
      <c r="E203" s="26"/>
      <c r="F203">
        <f>IF(C203="NVARCHAR",[1]CALCULATIONS!$B$28+(D203*2),IF(C203="INT",[1]CALCULATIONS!$B$26,IF(C203="FLOAT",[1]CALCULATIONS!$B$27,IF(C203="DATE",[1]CALCULATIONS!$B$25,IF(C203="VARCHAR",[1]CALCULATIONS!$B$28+D203,IF(C203="GUID",[1]CALCULATIONS!$B$24,D203))))))</f>
        <v>8</v>
      </c>
      <c r="G203">
        <f>SUM(F195:F203)</f>
        <v>396</v>
      </c>
    </row>
    <row r="204" spans="1:7">
      <c r="D204" s="26"/>
      <c r="E204" s="26"/>
    </row>
    <row r="205" spans="1:7">
      <c r="A205" t="s">
        <v>191</v>
      </c>
      <c r="B205" t="s">
        <v>184</v>
      </c>
      <c r="C205" t="s">
        <v>43</v>
      </c>
      <c r="D205" s="26"/>
      <c r="E205" s="26"/>
      <c r="F205">
        <f>IF(C205="NVARCHAR",[1]CALCULATIONS!$B$28+(D205*2),IF(C205="INT",[1]CALCULATIONS!$B$26,IF(C205="FLOAT",[1]CALCULATIONS!$B$27,IF(C205="DATE",[1]CALCULATIONS!$B$25,IF(C205="VARCHAR",[1]CALCULATIONS!$B$28+D205,IF(C205="GUID",[1]CALCULATIONS!$B$24,D205))))))</f>
        <v>24</v>
      </c>
    </row>
    <row r="206" spans="1:7">
      <c r="A206" t="s">
        <v>191</v>
      </c>
      <c r="B206" t="s">
        <v>192</v>
      </c>
      <c r="C206" t="s">
        <v>43</v>
      </c>
      <c r="D206" s="26"/>
      <c r="E206" s="26"/>
      <c r="F206">
        <f>IF(C206="NVARCHAR",[1]CALCULATIONS!$B$28+(D206*2),IF(C206="INT",[1]CALCULATIONS!$B$26,IF(C206="FLOAT",[1]CALCULATIONS!$B$27,IF(C206="DATE",[1]CALCULATIONS!$B$25,IF(C206="VARCHAR",[1]CALCULATIONS!$B$28+D206,IF(C206="GUID",[1]CALCULATIONS!$B$24,D206))))))</f>
        <v>24</v>
      </c>
    </row>
    <row r="207" spans="1:7">
      <c r="A207" t="s">
        <v>191</v>
      </c>
      <c r="B207" t="s">
        <v>193</v>
      </c>
      <c r="C207" t="s">
        <v>43</v>
      </c>
      <c r="D207" s="26"/>
      <c r="E207" s="26"/>
      <c r="F207">
        <f>IF(C207="NVARCHAR",[1]CALCULATIONS!$B$28+(D207*2),IF(C207="INT",[1]CALCULATIONS!$B$26,IF(C207="FLOAT",[1]CALCULATIONS!$B$27,IF(C207="DATE",[1]CALCULATIONS!$B$25,IF(C207="VARCHAR",[1]CALCULATIONS!$B$28+D207,IF(C207="GUID",[1]CALCULATIONS!$B$24,D207))))))</f>
        <v>24</v>
      </c>
    </row>
    <row r="208" spans="1:7">
      <c r="A208" t="s">
        <v>191</v>
      </c>
      <c r="B208" t="s">
        <v>194</v>
      </c>
      <c r="C208" t="s">
        <v>43</v>
      </c>
      <c r="D208" s="26"/>
      <c r="E208" s="26"/>
      <c r="F208">
        <f>IF(C208="NVARCHAR",[1]CALCULATIONS!$B$28+(D208*2),IF(C208="INT",[1]CALCULATIONS!$B$26,IF(C208="FLOAT",[1]CALCULATIONS!$B$27,IF(C208="DATE",[1]CALCULATIONS!$B$25,IF(C208="VARCHAR",[1]CALCULATIONS!$B$28+D208,IF(C208="GUID",[1]CALCULATIONS!$B$24,D208))))))</f>
        <v>24</v>
      </c>
    </row>
    <row r="209" spans="1:6">
      <c r="A209" t="s">
        <v>191</v>
      </c>
      <c r="B209" t="s">
        <v>195</v>
      </c>
      <c r="C209" t="s">
        <v>43</v>
      </c>
      <c r="D209" s="26"/>
      <c r="E209" s="26"/>
      <c r="F209">
        <f>IF(C209="NVARCHAR",[1]CALCULATIONS!$B$28+(D209*2),IF(C209="INT",[1]CALCULATIONS!$B$26,IF(C209="FLOAT",[1]CALCULATIONS!$B$27,IF(C209="DATE",[1]CALCULATIONS!$B$25,IF(C209="VARCHAR",[1]CALCULATIONS!$B$28+D209,IF(C209="GUID",[1]CALCULATIONS!$B$24,D209))))))</f>
        <v>24</v>
      </c>
    </row>
    <row r="210" spans="1:6">
      <c r="A210" t="s">
        <v>191</v>
      </c>
      <c r="B210" t="s">
        <v>196</v>
      </c>
      <c r="C210" t="s">
        <v>43</v>
      </c>
      <c r="D210" s="26"/>
      <c r="E210" s="26"/>
      <c r="F210">
        <f>IF(C210="NVARCHAR",[1]CALCULATIONS!$B$28+(D210*2),IF(C210="INT",[1]CALCULATIONS!$B$26,IF(C210="FLOAT",[1]CALCULATIONS!$B$27,IF(C210="DATE",[1]CALCULATIONS!$B$25,IF(C210="VARCHAR",[1]CALCULATIONS!$B$28+D210,IF(C210="GUID",[1]CALCULATIONS!$B$24,D210))))))</f>
        <v>24</v>
      </c>
    </row>
    <row r="211" spans="1:6">
      <c r="A211" t="s">
        <v>191</v>
      </c>
      <c r="B211" t="s">
        <v>197</v>
      </c>
      <c r="C211" s="3" t="s">
        <v>45</v>
      </c>
      <c r="D211" s="26"/>
      <c r="E211" s="26"/>
      <c r="F211">
        <f>IF(C211="NVARCHAR",[1]CALCULATIONS!$B$28+(D211*2),IF(C211="INT",[1]CALCULATIONS!$B$26,IF(C211="FLOAT",[1]CALCULATIONS!$B$27,IF(C211="DATE",[1]CALCULATIONS!$B$25,IF(C211="VARCHAR",[1]CALCULATIONS!$B$28+D211,IF(C211="GUID",[1]CALCULATIONS!$B$24,D211))))))</f>
        <v>4</v>
      </c>
    </row>
    <row r="212" spans="1:6">
      <c r="A212" t="s">
        <v>191</v>
      </c>
      <c r="B212" t="s">
        <v>198</v>
      </c>
      <c r="C212" s="3" t="s">
        <v>45</v>
      </c>
      <c r="D212" s="26"/>
      <c r="E212" s="26"/>
      <c r="F212">
        <f>IF(C212="NVARCHAR",[1]CALCULATIONS!$B$28+(D212*2),IF(C212="INT",[1]CALCULATIONS!$B$26,IF(C212="FLOAT",[1]CALCULATIONS!$B$27,IF(C212="DATE",[1]CALCULATIONS!$B$25,IF(C212="VARCHAR",[1]CALCULATIONS!$B$28+D212,IF(C212="GUID",[1]CALCULATIONS!$B$24,D212))))))</f>
        <v>4</v>
      </c>
    </row>
    <row r="213" spans="1:6">
      <c r="A213" t="s">
        <v>191</v>
      </c>
      <c r="B213" t="s">
        <v>199</v>
      </c>
      <c r="C213" s="3" t="s">
        <v>45</v>
      </c>
      <c r="D213" s="26"/>
      <c r="E213" s="26"/>
      <c r="F213">
        <f>IF(C213="NVARCHAR",[1]CALCULATIONS!$B$28+(D213*2),IF(C213="INT",[1]CALCULATIONS!$B$26,IF(C213="FLOAT",[1]CALCULATIONS!$B$27,IF(C213="DATE",[1]CALCULATIONS!$B$25,IF(C213="VARCHAR",[1]CALCULATIONS!$B$28+D213,IF(C213="GUID",[1]CALCULATIONS!$B$24,D213))))))</f>
        <v>4</v>
      </c>
    </row>
    <row r="214" spans="1:6">
      <c r="A214" t="s">
        <v>191</v>
      </c>
      <c r="B214" t="s">
        <v>200</v>
      </c>
      <c r="C214" t="s">
        <v>115</v>
      </c>
      <c r="D214" s="26"/>
      <c r="E214" s="26"/>
      <c r="F214">
        <f>IF(C214="NVARCHAR",[1]CALCULATIONS!$B$28+(D214*2),IF(C214="INT",[1]CALCULATIONS!$B$26,IF(C214="FLOAT",[1]CALCULATIONS!$B$27,IF(C214="DATE",[1]CALCULATIONS!$B$25,IF(C214="VARCHAR",[1]CALCULATIONS!$B$28+D214,IF(C214="GUID",[1]CALCULATIONS!$B$24,D214))))))</f>
        <v>8</v>
      </c>
    </row>
    <row r="215" spans="1:6">
      <c r="A215" t="s">
        <v>191</v>
      </c>
      <c r="B215" t="s">
        <v>151</v>
      </c>
      <c r="C215" t="s">
        <v>115</v>
      </c>
      <c r="D215" s="26"/>
      <c r="E215" s="26"/>
      <c r="F215">
        <f>IF(C215="NVARCHAR",[1]CALCULATIONS!$B$28+(D215*2),IF(C215="INT",[1]CALCULATIONS!$B$26,IF(C215="FLOAT",[1]CALCULATIONS!$B$27,IF(C215="DATE",[1]CALCULATIONS!$B$25,IF(C215="VARCHAR",[1]CALCULATIONS!$B$28+D215,IF(C215="GUID",[1]CALCULATIONS!$B$24,D215))))))</f>
        <v>8</v>
      </c>
    </row>
    <row r="216" spans="1:6">
      <c r="A216" t="s">
        <v>191</v>
      </c>
      <c r="B216" t="s">
        <v>201</v>
      </c>
      <c r="C216" t="s">
        <v>115</v>
      </c>
      <c r="D216" s="26"/>
      <c r="E216" s="26"/>
      <c r="F216">
        <f>IF(C216="NVARCHAR",[1]CALCULATIONS!$B$28+(D216*2),IF(C216="INT",[1]CALCULATIONS!$B$26,IF(C216="FLOAT",[1]CALCULATIONS!$B$27,IF(C216="DATE",[1]CALCULATIONS!$B$25,IF(C216="VARCHAR",[1]CALCULATIONS!$B$28+D216,IF(C216="GUID",[1]CALCULATIONS!$B$24,D216))))))</f>
        <v>8</v>
      </c>
    </row>
    <row r="217" spans="1:6">
      <c r="A217" t="s">
        <v>191</v>
      </c>
      <c r="B217" t="s">
        <v>202</v>
      </c>
      <c r="C217" t="s">
        <v>115</v>
      </c>
      <c r="D217" s="26"/>
      <c r="E217" s="26"/>
      <c r="F217">
        <f>IF(C217="NVARCHAR",[1]CALCULATIONS!$B$28+(D217*2),IF(C217="INT",[1]CALCULATIONS!$B$26,IF(C217="FLOAT",[1]CALCULATIONS!$B$27,IF(C217="DATE",[1]CALCULATIONS!$B$25,IF(C217="VARCHAR",[1]CALCULATIONS!$B$28+D217,IF(C217="GUID",[1]CALCULATIONS!$B$24,D217))))))</f>
        <v>8</v>
      </c>
    </row>
    <row r="218" spans="1:6">
      <c r="A218" t="s">
        <v>191</v>
      </c>
      <c r="B218" t="s">
        <v>203</v>
      </c>
      <c r="C218" t="s">
        <v>49</v>
      </c>
      <c r="D218" s="26"/>
      <c r="E218" s="26"/>
      <c r="F218">
        <f>IF(C218="NVARCHAR",[1]CALCULATIONS!$B$28+(D218*2),IF(C218="INT",[1]CALCULATIONS!$B$26,IF(C218="FLOAT",[1]CALCULATIONS!$B$27,IF(C218="DATE",[1]CALCULATIONS!$B$25,IF(C218="VARCHAR",[1]CALCULATIONS!$B$28+D218,IF(C218="GUID",[1]CALCULATIONS!$B$24,D218))))))</f>
        <v>7</v>
      </c>
    </row>
    <row r="219" spans="1:6">
      <c r="A219" t="s">
        <v>191</v>
      </c>
      <c r="B219" t="s">
        <v>204</v>
      </c>
      <c r="C219" t="s">
        <v>49</v>
      </c>
      <c r="D219" s="26"/>
      <c r="E219" s="26"/>
      <c r="F219">
        <f>IF(C219="NVARCHAR",[1]CALCULATIONS!$B$28+(D219*2),IF(C219="INT",[1]CALCULATIONS!$B$26,IF(C219="FLOAT",[1]CALCULATIONS!$B$27,IF(C219="DATE",[1]CALCULATIONS!$B$25,IF(C219="VARCHAR",[1]CALCULATIONS!$B$28+D219,IF(C219="GUID",[1]CALCULATIONS!$B$24,D219))))))</f>
        <v>7</v>
      </c>
    </row>
    <row r="220" spans="1:6">
      <c r="A220" t="s">
        <v>191</v>
      </c>
      <c r="B220" t="s">
        <v>205</v>
      </c>
      <c r="C220" t="s">
        <v>49</v>
      </c>
      <c r="D220" s="26"/>
      <c r="E220" s="26"/>
      <c r="F220">
        <f>IF(C220="NVARCHAR",[1]CALCULATIONS!$B$28+(D220*2),IF(C220="INT",[1]CALCULATIONS!$B$26,IF(C220="FLOAT",[1]CALCULATIONS!$B$27,IF(C220="DATE",[1]CALCULATIONS!$B$25,IF(C220="VARCHAR",[1]CALCULATIONS!$B$28+D220,IF(C220="GUID",[1]CALCULATIONS!$B$24,D220))))))</f>
        <v>7</v>
      </c>
    </row>
    <row r="221" spans="1:6">
      <c r="A221" t="s">
        <v>191</v>
      </c>
      <c r="B221" t="s">
        <v>206</v>
      </c>
      <c r="C221" t="s">
        <v>49</v>
      </c>
      <c r="D221" s="26"/>
      <c r="E221" s="26"/>
      <c r="F221">
        <f>IF(C221="NVARCHAR",[1]CALCULATIONS!$B$28+(D221*2),IF(C221="INT",[1]CALCULATIONS!$B$26,IF(C221="FLOAT",[1]CALCULATIONS!$B$27,IF(C221="DATE",[1]CALCULATIONS!$B$25,IF(C221="VARCHAR",[1]CALCULATIONS!$B$28+D221,IF(C221="GUID",[1]CALCULATIONS!$B$24,D221))))))</f>
        <v>7</v>
      </c>
    </row>
    <row r="222" spans="1:6">
      <c r="A222" t="s">
        <v>191</v>
      </c>
      <c r="B222" t="s">
        <v>207</v>
      </c>
      <c r="C222" t="s">
        <v>49</v>
      </c>
      <c r="D222" s="26"/>
      <c r="E222" s="26"/>
      <c r="F222">
        <f>IF(C222="NVARCHAR",[1]CALCULATIONS!$B$28+(D222*2),IF(C222="INT",[1]CALCULATIONS!$B$26,IF(C222="FLOAT",[1]CALCULATIONS!$B$27,IF(C222="DATE",[1]CALCULATIONS!$B$25,IF(C222="VARCHAR",[1]CALCULATIONS!$B$28+D222,IF(C222="GUID",[1]CALCULATIONS!$B$24,D222))))))</f>
        <v>7</v>
      </c>
    </row>
    <row r="223" spans="1:6">
      <c r="A223" t="s">
        <v>191</v>
      </c>
      <c r="B223" t="s">
        <v>208</v>
      </c>
      <c r="C223" t="s">
        <v>49</v>
      </c>
      <c r="D223" s="26"/>
      <c r="E223" s="26"/>
      <c r="F223">
        <f>IF(C223="NVARCHAR",[1]CALCULATIONS!$B$28+(D223*2),IF(C223="INT",[1]CALCULATIONS!$B$26,IF(C223="FLOAT",[1]CALCULATIONS!$B$27,IF(C223="DATE",[1]CALCULATIONS!$B$25,IF(C223="VARCHAR",[1]CALCULATIONS!$B$28+D223,IF(C223="GUID",[1]CALCULATIONS!$B$24,D223))))))</f>
        <v>7</v>
      </c>
    </row>
    <row r="224" spans="1:6">
      <c r="A224" t="s">
        <v>191</v>
      </c>
      <c r="B224" t="s">
        <v>209</v>
      </c>
      <c r="C224" t="s">
        <v>49</v>
      </c>
      <c r="D224" s="26"/>
      <c r="E224" s="26"/>
      <c r="F224">
        <f>IF(C224="NVARCHAR",[1]CALCULATIONS!$B$28+(D224*2),IF(C224="INT",[1]CALCULATIONS!$B$26,IF(C224="FLOAT",[1]CALCULATIONS!$B$27,IF(C224="DATE",[1]CALCULATIONS!$B$25,IF(C224="VARCHAR",[1]CALCULATIONS!$B$28+D224,IF(C224="GUID",[1]CALCULATIONS!$B$24,D224))))))</f>
        <v>7</v>
      </c>
    </row>
    <row r="225" spans="1:8">
      <c r="A225" t="s">
        <v>191</v>
      </c>
      <c r="B225" t="s">
        <v>210</v>
      </c>
      <c r="C225" t="s">
        <v>49</v>
      </c>
      <c r="D225" s="26"/>
      <c r="E225" s="26"/>
      <c r="F225">
        <f>IF(C225="NVARCHAR",[1]CALCULATIONS!$B$28+(D225*2),IF(C225="INT",[1]CALCULATIONS!$B$26,IF(C225="FLOAT",[1]CALCULATIONS!$B$27,IF(C225="DATE",[1]CALCULATIONS!$B$25,IF(C225="VARCHAR",[1]CALCULATIONS!$B$28+D225,IF(C225="GUID",[1]CALCULATIONS!$B$24,D225))))))</f>
        <v>7</v>
      </c>
    </row>
    <row r="226" spans="1:8">
      <c r="A226" t="s">
        <v>191</v>
      </c>
      <c r="B226" t="s">
        <v>112</v>
      </c>
      <c r="C226" t="s">
        <v>49</v>
      </c>
      <c r="D226" s="26"/>
      <c r="E226" s="26"/>
      <c r="F226">
        <f>IF(C226="NVARCHAR",[1]CALCULATIONS!$B$28+(D226*2),IF(C226="INT",[1]CALCULATIONS!$B$26,IF(C226="FLOAT",[1]CALCULATIONS!$B$27,IF(C226="DATE",[1]CALCULATIONS!$B$25,IF(C226="VARCHAR",[1]CALCULATIONS!$B$28+D226,IF(C226="GUID",[1]CALCULATIONS!$B$24,D226))))))</f>
        <v>7</v>
      </c>
    </row>
    <row r="227" spans="1:8">
      <c r="A227" t="s">
        <v>191</v>
      </c>
      <c r="B227" t="s">
        <v>211</v>
      </c>
      <c r="C227" t="s">
        <v>51</v>
      </c>
      <c r="D227" s="26">
        <v>20</v>
      </c>
      <c r="E227" s="26"/>
      <c r="F227">
        <f>IF(C227="NVARCHAR",[1]CALCULATIONS!$B$28+(D227*2),IF(C227="INT",[1]CALCULATIONS!$B$26,IF(C227="FLOAT",[1]CALCULATIONS!$B$27,IF(C227="DATE",[1]CALCULATIONS!$B$25,IF(C227="VARCHAR",[1]CALCULATIONS!$B$28+D227,IF(C227="GUID",[1]CALCULATIONS!$B$24,D227))))))</f>
        <v>42</v>
      </c>
      <c r="H227" t="s">
        <v>212</v>
      </c>
    </row>
    <row r="228" spans="1:8">
      <c r="A228" t="s">
        <v>191</v>
      </c>
      <c r="B228" t="s">
        <v>213</v>
      </c>
      <c r="C228" t="s">
        <v>51</v>
      </c>
      <c r="D228" s="26">
        <v>20</v>
      </c>
      <c r="E228" s="26"/>
      <c r="F228">
        <f>IF(C228="NVARCHAR",[1]CALCULATIONS!$B$28+(D228*2),IF(C228="INT",[1]CALCULATIONS!$B$26,IF(C228="FLOAT",[1]CALCULATIONS!$B$27,IF(C228="DATE",[1]CALCULATIONS!$B$25,IF(C228="VARCHAR",[1]CALCULATIONS!$B$28+D228,IF(C228="GUID",[1]CALCULATIONS!$B$24,D228))))))</f>
        <v>42</v>
      </c>
    </row>
    <row r="229" spans="1:8">
      <c r="A229" t="s">
        <v>191</v>
      </c>
      <c r="B229" t="s">
        <v>214</v>
      </c>
      <c r="C229" t="s">
        <v>51</v>
      </c>
      <c r="D229" s="26">
        <v>20</v>
      </c>
      <c r="E229" s="26"/>
      <c r="F229">
        <f>IF(C229="NVARCHAR",[1]CALCULATIONS!$B$28+(D229*2),IF(C229="INT",[1]CALCULATIONS!$B$26,IF(C229="FLOAT",[1]CALCULATIONS!$B$27,IF(C229="DATE",[1]CALCULATIONS!$B$25,IF(C229="VARCHAR",[1]CALCULATIONS!$B$28+D229,IF(C229="GUID",[1]CALCULATIONS!$B$24,D229))))))</f>
        <v>42</v>
      </c>
      <c r="G229">
        <f>SUM(F205:F229)</f>
        <v>377</v>
      </c>
    </row>
    <row r="230" spans="1:8">
      <c r="D230" s="26"/>
      <c r="E230" s="26"/>
    </row>
    <row r="231" spans="1:8">
      <c r="A231" t="s">
        <v>215</v>
      </c>
      <c r="B231" t="s">
        <v>216</v>
      </c>
      <c r="C231" t="s">
        <v>43</v>
      </c>
      <c r="D231" s="26"/>
      <c r="E231" s="26"/>
      <c r="F231">
        <f>IF(C231="NVARCHAR",[1]CALCULATIONS!$B$28+(D231*2),IF(C231="INT",[1]CALCULATIONS!$B$26,IF(C231="FLOAT",[1]CALCULATIONS!$B$27,IF(C231="DATE",[1]CALCULATIONS!$B$25,IF(C231="VARCHAR",[1]CALCULATIONS!$B$28+D231,IF(C231="GUID",[1]CALCULATIONS!$B$24,D231))))))</f>
        <v>24</v>
      </c>
    </row>
    <row r="232" spans="1:8">
      <c r="A232" t="s">
        <v>215</v>
      </c>
      <c r="B232" t="s">
        <v>217</v>
      </c>
      <c r="C232" t="s">
        <v>43</v>
      </c>
      <c r="D232" s="26"/>
      <c r="E232" s="26"/>
      <c r="F232">
        <f>IF(C232="NVARCHAR",[1]CALCULATIONS!$B$28+(D232*2),IF(C232="INT",[1]CALCULATIONS!$B$26,IF(C232="FLOAT",[1]CALCULATIONS!$B$27,IF(C232="DATE",[1]CALCULATIONS!$B$25,IF(C232="VARCHAR",[1]CALCULATIONS!$B$28+D232,IF(C232="GUID",[1]CALCULATIONS!$B$24,D232))))))</f>
        <v>24</v>
      </c>
    </row>
    <row r="233" spans="1:8">
      <c r="A233" t="s">
        <v>215</v>
      </c>
      <c r="B233" t="s">
        <v>48</v>
      </c>
      <c r="C233" t="s">
        <v>49</v>
      </c>
      <c r="D233" s="26"/>
      <c r="E233" s="26"/>
      <c r="F233">
        <f>IF(C233="NVARCHAR",[1]CALCULATIONS!$B$28+(D233*2),IF(C233="INT",[1]CALCULATIONS!$B$26,IF(C233="FLOAT",[1]CALCULATIONS!$B$27,IF(C233="DATE",[1]CALCULATIONS!$B$25,IF(C233="VARCHAR",[1]CALCULATIONS!$B$28+D233,IF(C233="GUID",[1]CALCULATIONS!$B$24,D233))))))</f>
        <v>7</v>
      </c>
    </row>
    <row r="234" spans="1:8">
      <c r="A234" t="s">
        <v>215</v>
      </c>
      <c r="B234" t="s">
        <v>218</v>
      </c>
      <c r="C234" t="s">
        <v>51</v>
      </c>
      <c r="D234" s="26">
        <v>20</v>
      </c>
      <c r="E234" s="26"/>
      <c r="F234">
        <f>IF(C234="NVARCHAR",[1]CALCULATIONS!$B$28+(D234*2),IF(C234="INT",[1]CALCULATIONS!$B$26,IF(C234="FLOAT",[1]CALCULATIONS!$B$27,IF(C234="DATE",[1]CALCULATIONS!$B$25,IF(C234="VARCHAR",[1]CALCULATIONS!$B$28+D234,IF(C234="GUID",[1]CALCULATIONS!$B$24,D234))))))</f>
        <v>42</v>
      </c>
    </row>
    <row r="235" spans="1:8">
      <c r="A235" t="s">
        <v>215</v>
      </c>
      <c r="B235" t="s">
        <v>219</v>
      </c>
      <c r="C235" t="s">
        <v>59</v>
      </c>
      <c r="D235" s="26">
        <v>30</v>
      </c>
      <c r="E235" s="26"/>
      <c r="F235">
        <f>IF(C235="NVARCHAR",[1]CALCULATIONS!$B$28+(D235*2),IF(C235="INT",[1]CALCULATIONS!$B$26,IF(C235="FLOAT",[1]CALCULATIONS!$B$27,IF(C235="DATE",[1]CALCULATIONS!$B$25,IF(C235="VARCHAR",[1]CALCULATIONS!$B$28+D235,IF(C235="GUID",[1]CALCULATIONS!$B$24,D235))))))</f>
        <v>32</v>
      </c>
      <c r="H235" t="s">
        <v>220</v>
      </c>
    </row>
    <row r="236" spans="1:8">
      <c r="A236" t="s">
        <v>215</v>
      </c>
      <c r="B236" t="s">
        <v>221</v>
      </c>
      <c r="C236" t="s">
        <v>51</v>
      </c>
      <c r="D236" s="26">
        <v>255</v>
      </c>
      <c r="E236" s="26"/>
      <c r="F236">
        <f>IF(C236="NVARCHAR",[1]CALCULATIONS!$B$28+(D236*2),IF(C236="INT",[1]CALCULATIONS!$B$26,IF(C236="FLOAT",[1]CALCULATIONS!$B$27,IF(C236="DATE",[1]CALCULATIONS!$B$25,IF(C236="VARCHAR",[1]CALCULATIONS!$B$28+D236,IF(C236="GUID",[1]CALCULATIONS!$B$24,D236))))))</f>
        <v>512</v>
      </c>
    </row>
    <row r="237" spans="1:8">
      <c r="A237" t="s">
        <v>215</v>
      </c>
      <c r="B237" t="s">
        <v>222</v>
      </c>
      <c r="C237" t="s">
        <v>223</v>
      </c>
      <c r="D237" s="26">
        <v>10485760</v>
      </c>
      <c r="E237" s="26"/>
      <c r="F237">
        <f>IF(C237="NVARCHAR",[1]CALCULATIONS!$B$28+(D237*2),IF(C237="INT",[1]CALCULATIONS!$B$26,IF(C237="FLOAT",[1]CALCULATIONS!$B$27,IF(C237="DATE",[1]CALCULATIONS!$B$25,IF(C237="VARCHAR",[1]CALCULATIONS!$B$28+D237,IF(C237="GUID",[1]CALCULATIONS!$B$24,D237))))))</f>
        <v>10485760</v>
      </c>
      <c r="G237">
        <f>SUM(F231:F237)</f>
        <v>10486401</v>
      </c>
      <c r="H237" t="s">
        <v>224</v>
      </c>
    </row>
    <row r="238" spans="1:8">
      <c r="D238" s="26"/>
      <c r="E238" s="26"/>
    </row>
    <row r="239" spans="1:8">
      <c r="A239" t="s">
        <v>225</v>
      </c>
      <c r="B239" t="s">
        <v>216</v>
      </c>
      <c r="C239" t="s">
        <v>43</v>
      </c>
      <c r="D239" s="26"/>
      <c r="E239" s="26"/>
      <c r="F239">
        <f>IF(C239="NVARCHAR",[1]CALCULATIONS!$B$28+(D239*2),IF(C239="INT",[1]CALCULATIONS!$B$26,IF(C239="FLOAT",[1]CALCULATIONS!$B$27,IF(C239="DATE",[1]CALCULATIONS!$B$25,IF(C239="VARCHAR",[1]CALCULATIONS!$B$28+D239,IF(C239="GUID",[1]CALCULATIONS!$B$24,D239))))))</f>
        <v>24</v>
      </c>
    </row>
    <row r="240" spans="1:8">
      <c r="A240" t="s">
        <v>225</v>
      </c>
      <c r="B240" t="s">
        <v>217</v>
      </c>
      <c r="C240" t="s">
        <v>43</v>
      </c>
      <c r="D240" s="26"/>
      <c r="E240" s="26"/>
      <c r="F240">
        <f>IF(C240="NVARCHAR",[1]CALCULATIONS!$B$28+(D240*2),IF(C240="INT",[1]CALCULATIONS!$B$26,IF(C240="FLOAT",[1]CALCULATIONS!$B$27,IF(C240="DATE",[1]CALCULATIONS!$B$25,IF(C240="VARCHAR",[1]CALCULATIONS!$B$28+D240,IF(C240="GUID",[1]CALCULATIONS!$B$24,D240))))))</f>
        <v>24</v>
      </c>
    </row>
    <row r="241" spans="1:8">
      <c r="A241" t="s">
        <v>225</v>
      </c>
      <c r="B241" t="s">
        <v>48</v>
      </c>
      <c r="C241" t="s">
        <v>49</v>
      </c>
      <c r="D241" s="26"/>
      <c r="E241" s="26"/>
      <c r="F241">
        <f>IF(C241="NVARCHAR",[1]CALCULATIONS!$B$28+(D241*2),IF(C241="INT",[1]CALCULATIONS!$B$26,IF(C241="FLOAT",[1]CALCULATIONS!$B$27,IF(C241="DATE",[1]CALCULATIONS!$B$25,IF(C241="VARCHAR",[1]CALCULATIONS!$B$28+D241,IF(C241="GUID",[1]CALCULATIONS!$B$24,D241))))))</f>
        <v>7</v>
      </c>
    </row>
    <row r="242" spans="1:8">
      <c r="A242" t="s">
        <v>225</v>
      </c>
      <c r="B242" t="s">
        <v>218</v>
      </c>
      <c r="C242" t="s">
        <v>51</v>
      </c>
      <c r="D242" s="26">
        <v>20</v>
      </c>
      <c r="E242" s="26"/>
      <c r="F242">
        <f>IF(C242="NVARCHAR",[1]CALCULATIONS!$B$28+(D242*2),IF(C242="INT",[1]CALCULATIONS!$B$26,IF(C242="FLOAT",[1]CALCULATIONS!$B$27,IF(C242="DATE",[1]CALCULATIONS!$B$25,IF(C242="VARCHAR",[1]CALCULATIONS!$B$28+D242,IF(C242="GUID",[1]CALCULATIONS!$B$24,D242))))))</f>
        <v>42</v>
      </c>
    </row>
    <row r="243" spans="1:8">
      <c r="A243" t="s">
        <v>225</v>
      </c>
      <c r="B243" t="s">
        <v>219</v>
      </c>
      <c r="C243" t="s">
        <v>59</v>
      </c>
      <c r="D243" s="26">
        <v>30</v>
      </c>
      <c r="E243" s="26"/>
      <c r="F243">
        <f>IF(C243="NVARCHAR",[1]CALCULATIONS!$B$28+(D243*2),IF(C243="INT",[1]CALCULATIONS!$B$26,IF(C243="FLOAT",[1]CALCULATIONS!$B$27,IF(C243="DATE",[1]CALCULATIONS!$B$25,IF(C243="VARCHAR",[1]CALCULATIONS!$B$28+D243,IF(C243="GUID",[1]CALCULATIONS!$B$24,D243))))))</f>
        <v>32</v>
      </c>
      <c r="H243" t="s">
        <v>220</v>
      </c>
    </row>
    <row r="244" spans="1:8">
      <c r="A244" t="s">
        <v>225</v>
      </c>
      <c r="B244" t="s">
        <v>221</v>
      </c>
      <c r="C244" t="s">
        <v>51</v>
      </c>
      <c r="D244" s="26">
        <v>255</v>
      </c>
      <c r="E244" s="26"/>
      <c r="F244">
        <f>IF(C244="NVARCHAR",[1]CALCULATIONS!$B$28+(D244*2),IF(C244="INT",[1]CALCULATIONS!$B$26,IF(C244="FLOAT",[1]CALCULATIONS!$B$27,IF(C244="DATE",[1]CALCULATIONS!$B$25,IF(C244="VARCHAR",[1]CALCULATIONS!$B$28+D244,IF(C244="GUID",[1]CALCULATIONS!$B$24,D244))))))</f>
        <v>512</v>
      </c>
    </row>
    <row r="245" spans="1:8">
      <c r="A245" t="s">
        <v>225</v>
      </c>
      <c r="B245" t="s">
        <v>222</v>
      </c>
      <c r="C245" t="s">
        <v>223</v>
      </c>
      <c r="D245" s="26">
        <v>100000</v>
      </c>
      <c r="E245" s="26"/>
      <c r="F245">
        <f>IF(C245="NVARCHAR",[1]CALCULATIONS!$B$28+(D245*2),IF(C245="INT",[1]CALCULATIONS!$B$26,IF(C245="FLOAT",[1]CALCULATIONS!$B$27,IF(C245="DATE",[1]CALCULATIONS!$B$25,IF(C245="VARCHAR",[1]CALCULATIONS!$B$28+D245,IF(C245="GUID",[1]CALCULATIONS!$B$24,D245))))))</f>
        <v>100000</v>
      </c>
      <c r="G245">
        <f>SUM(F239:F245)</f>
        <v>100641</v>
      </c>
      <c r="H245" t="s">
        <v>226</v>
      </c>
    </row>
    <row r="246" spans="1:8">
      <c r="D246" s="26"/>
      <c r="E246" s="26"/>
    </row>
    <row r="247" spans="1:8">
      <c r="A247" t="s">
        <v>227</v>
      </c>
      <c r="B247" t="s">
        <v>216</v>
      </c>
      <c r="C247" t="s">
        <v>43</v>
      </c>
      <c r="D247" s="26"/>
      <c r="E247" s="26"/>
      <c r="F247">
        <f>IF(C247="NVARCHAR",[1]CALCULATIONS!$B$28+(D247*2),IF(C247="INT",[1]CALCULATIONS!$B$26,IF(C247="FLOAT",[1]CALCULATIONS!$B$27,IF(C247="DATE",[1]CALCULATIONS!$B$25,IF(C247="VARCHAR",[1]CALCULATIONS!$B$28+D247,IF(C247="GUID",[1]CALCULATIONS!$B$24,D247))))))</f>
        <v>24</v>
      </c>
    </row>
    <row r="248" spans="1:8">
      <c r="A248" t="s">
        <v>227</v>
      </c>
      <c r="B248" t="s">
        <v>217</v>
      </c>
      <c r="C248" t="s">
        <v>43</v>
      </c>
      <c r="D248" s="26"/>
      <c r="E248" s="26"/>
      <c r="F248">
        <f>IF(C248="NVARCHAR",[1]CALCULATIONS!$B$28+(D248*2),IF(C248="INT",[1]CALCULATIONS!$B$26,IF(C248="FLOAT",[1]CALCULATIONS!$B$27,IF(C248="DATE",[1]CALCULATIONS!$B$25,IF(C248="VARCHAR",[1]CALCULATIONS!$B$28+D248,IF(C248="GUID",[1]CALCULATIONS!$B$24,D248))))))</f>
        <v>24</v>
      </c>
    </row>
    <row r="249" spans="1:8">
      <c r="A249" t="s">
        <v>227</v>
      </c>
      <c r="B249" t="s">
        <v>48</v>
      </c>
      <c r="C249" t="s">
        <v>49</v>
      </c>
      <c r="D249" s="26"/>
      <c r="E249" s="26"/>
      <c r="F249">
        <f>IF(C249="NVARCHAR",[1]CALCULATIONS!$B$28+(D249*2),IF(C249="INT",[1]CALCULATIONS!$B$26,IF(C249="FLOAT",[1]CALCULATIONS!$B$27,IF(C249="DATE",[1]CALCULATIONS!$B$25,IF(C249="VARCHAR",[1]CALCULATIONS!$B$28+D249,IF(C249="GUID",[1]CALCULATIONS!$B$24,D249))))))</f>
        <v>7</v>
      </c>
    </row>
    <row r="250" spans="1:8">
      <c r="A250" t="s">
        <v>227</v>
      </c>
      <c r="B250" t="s">
        <v>218</v>
      </c>
      <c r="C250" t="s">
        <v>51</v>
      </c>
      <c r="D250" s="26">
        <v>20</v>
      </c>
      <c r="E250" s="26"/>
      <c r="F250">
        <f>IF(C250="NVARCHAR",[1]CALCULATIONS!$B$28+(D250*2),IF(C250="INT",[1]CALCULATIONS!$B$26,IF(C250="FLOAT",[1]CALCULATIONS!$B$27,IF(C250="DATE",[1]CALCULATIONS!$B$25,IF(C250="VARCHAR",[1]CALCULATIONS!$B$28+D250,IF(C250="GUID",[1]CALCULATIONS!$B$24,D250))))))</f>
        <v>42</v>
      </c>
    </row>
    <row r="251" spans="1:8">
      <c r="A251" t="s">
        <v>227</v>
      </c>
      <c r="B251" t="s">
        <v>219</v>
      </c>
      <c r="C251" t="s">
        <v>59</v>
      </c>
      <c r="D251" s="26">
        <v>30</v>
      </c>
      <c r="E251" s="26"/>
      <c r="F251">
        <f>IF(C251="NVARCHAR",[1]CALCULATIONS!$B$28+(D251*2),IF(C251="INT",[1]CALCULATIONS!$B$26,IF(C251="FLOAT",[1]CALCULATIONS!$B$27,IF(C251="DATE",[1]CALCULATIONS!$B$25,IF(C251="VARCHAR",[1]CALCULATIONS!$B$28+D251,IF(C251="GUID",[1]CALCULATIONS!$B$24,D251))))))</f>
        <v>32</v>
      </c>
    </row>
    <row r="252" spans="1:8">
      <c r="A252" t="s">
        <v>227</v>
      </c>
      <c r="B252" t="s">
        <v>221</v>
      </c>
      <c r="C252" t="s">
        <v>51</v>
      </c>
      <c r="D252" s="26">
        <v>255</v>
      </c>
      <c r="E252" s="26"/>
      <c r="F252">
        <f>IF(C252="NVARCHAR",[1]CALCULATIONS!$B$28+(D252*2),IF(C252="INT",[1]CALCULATIONS!$B$26,IF(C252="FLOAT",[1]CALCULATIONS!$B$27,IF(C252="DATE",[1]CALCULATIONS!$B$25,IF(C252="VARCHAR",[1]CALCULATIONS!$B$28+D252,IF(C252="GUID",[1]CALCULATIONS!$B$24,D252))))))</f>
        <v>512</v>
      </c>
    </row>
    <row r="253" spans="1:8">
      <c r="A253" t="s">
        <v>227</v>
      </c>
      <c r="B253" t="s">
        <v>222</v>
      </c>
      <c r="C253" t="s">
        <v>223</v>
      </c>
      <c r="D253" s="26">
        <v>10485760</v>
      </c>
      <c r="E253" s="26"/>
      <c r="F253">
        <f>IF(C253="NVARCHAR",[1]CALCULATIONS!$B$28+(D253*2),IF(C253="INT",[1]CALCULATIONS!$B$26,IF(C253="FLOAT",[1]CALCULATIONS!$B$27,IF(C253="DATE",[1]CALCULATIONS!$B$25,IF(C253="VARCHAR",[1]CALCULATIONS!$B$28+D253,IF(C253="GUID",[1]CALCULATIONS!$B$24,D253))))))</f>
        <v>10485760</v>
      </c>
      <c r="G253">
        <f>SUM(F247:F253)</f>
        <v>10486401</v>
      </c>
    </row>
    <row r="254" spans="1:8">
      <c r="D254" s="26"/>
      <c r="E254" s="26"/>
    </row>
    <row r="255" spans="1:8">
      <c r="A255" t="s">
        <v>228</v>
      </c>
      <c r="B255" t="s">
        <v>229</v>
      </c>
      <c r="C255" t="s">
        <v>43</v>
      </c>
      <c r="D255" s="26"/>
      <c r="E255" s="26"/>
      <c r="F255">
        <f>IF(C255="NVARCHAR",[1]CALCULATIONS!$B$28+(D255*2),IF(C255="INT",[1]CALCULATIONS!$B$26,IF(C255="FLOAT",[1]CALCULATIONS!$B$27,IF(C255="DATE",[1]CALCULATIONS!$B$25,IF(C255="VARCHAR",[1]CALCULATIONS!$B$28+D255,IF(C255="GUID",[1]CALCULATIONS!$B$24,D255))))))</f>
        <v>24</v>
      </c>
    </row>
    <row r="256" spans="1:8">
      <c r="A256" t="s">
        <v>228</v>
      </c>
      <c r="B256" t="s">
        <v>230</v>
      </c>
      <c r="C256" t="s">
        <v>43</v>
      </c>
      <c r="D256" s="26"/>
      <c r="E256" s="26"/>
      <c r="F256">
        <f>IF(C256="NVARCHAR",[1]CALCULATIONS!$B$28+(D256*2),IF(C256="INT",[1]CALCULATIONS!$B$26,IF(C256="FLOAT",[1]CALCULATIONS!$B$27,IF(C256="DATE",[1]CALCULATIONS!$B$25,IF(C256="VARCHAR",[1]CALCULATIONS!$B$28+D256,IF(C256="GUID",[1]CALCULATIONS!$B$24,D256))))))</f>
        <v>24</v>
      </c>
    </row>
    <row r="257" spans="1:7">
      <c r="A257" t="s">
        <v>228</v>
      </c>
      <c r="B257" t="s">
        <v>231</v>
      </c>
      <c r="C257" t="s">
        <v>43</v>
      </c>
      <c r="D257" s="26"/>
      <c r="E257" s="26"/>
      <c r="F257">
        <f>IF(C257="NVARCHAR",[1]CALCULATIONS!$B$28+(D257*2),IF(C257="INT",[1]CALCULATIONS!$B$26,IF(C257="FLOAT",[1]CALCULATIONS!$B$27,IF(C257="DATE",[1]CALCULATIONS!$B$25,IF(C257="VARCHAR",[1]CALCULATIONS!$B$28+D257,IF(C257="GUID",[1]CALCULATIONS!$B$24,D257))))))</f>
        <v>24</v>
      </c>
    </row>
    <row r="258" spans="1:7">
      <c r="A258" t="s">
        <v>228</v>
      </c>
      <c r="B258" t="s">
        <v>232</v>
      </c>
      <c r="C258" t="s">
        <v>43</v>
      </c>
      <c r="D258" s="26"/>
      <c r="E258" s="26"/>
      <c r="F258">
        <f>IF(C258="NVARCHAR",[1]CALCULATIONS!$B$28+(D258*2),IF(C258="INT",[1]CALCULATIONS!$B$26,IF(C258="FLOAT",[1]CALCULATIONS!$B$27,IF(C258="DATE",[1]CALCULATIONS!$B$25,IF(C258="VARCHAR",[1]CALCULATIONS!$B$28+D258,IF(C258="GUID",[1]CALCULATIONS!$B$24,D258))))))</f>
        <v>24</v>
      </c>
    </row>
    <row r="259" spans="1:7">
      <c r="A259" t="s">
        <v>228</v>
      </c>
      <c r="B259" t="s">
        <v>233</v>
      </c>
      <c r="C259" t="s">
        <v>43</v>
      </c>
      <c r="D259" s="26"/>
      <c r="E259" s="26"/>
      <c r="F259">
        <f>IF(C259="NVARCHAR",[1]CALCULATIONS!$B$28+(D259*2),IF(C259="INT",[1]CALCULATIONS!$B$26,IF(C259="FLOAT",[1]CALCULATIONS!$B$27,IF(C259="DATE",[1]CALCULATIONS!$B$25,IF(C259="VARCHAR",[1]CALCULATIONS!$B$28+D259,IF(C259="GUID",[1]CALCULATIONS!$B$24,D259))))))</f>
        <v>24</v>
      </c>
    </row>
    <row r="260" spans="1:7">
      <c r="A260" t="s">
        <v>228</v>
      </c>
      <c r="B260" t="s">
        <v>48</v>
      </c>
      <c r="C260" t="s">
        <v>49</v>
      </c>
      <c r="D260" s="26"/>
      <c r="E260" s="26"/>
      <c r="F260">
        <f>IF(C260="NVARCHAR",[1]CALCULATIONS!$B$28+(D260*2),IF(C260="INT",[1]CALCULATIONS!$B$26,IF(C260="FLOAT",[1]CALCULATIONS!$B$27,IF(C260="DATE",[1]CALCULATIONS!$B$25,IF(C260="VARCHAR",[1]CALCULATIONS!$B$28+D260,IF(C260="GUID",[1]CALCULATIONS!$B$24,D260))))))</f>
        <v>7</v>
      </c>
      <c r="G260">
        <f>SUM(F255:F260)</f>
        <v>127</v>
      </c>
    </row>
    <row r="261" spans="1:7">
      <c r="D261" s="26"/>
      <c r="E261" s="26"/>
    </row>
    <row r="262" spans="1:7">
      <c r="A262" t="s">
        <v>234</v>
      </c>
      <c r="B262" t="s">
        <v>235</v>
      </c>
      <c r="C262" t="s">
        <v>43</v>
      </c>
      <c r="D262" s="26"/>
      <c r="E262" s="26"/>
      <c r="F262">
        <f>IF(C262="NVARCHAR",[1]CALCULATIONS!$B$28+(D262*2),IF(C262="INT",[1]CALCULATIONS!$B$26,IF(C262="FLOAT",[1]CALCULATIONS!$B$27,IF(C262="DATE",[1]CALCULATIONS!$B$25,IF(C262="VARCHAR",[1]CALCULATIONS!$B$28+D262,IF(C262="GUID",[1]CALCULATIONS!$B$24,D262))))))</f>
        <v>24</v>
      </c>
    </row>
    <row r="263" spans="1:7">
      <c r="A263" t="s">
        <v>234</v>
      </c>
      <c r="B263" t="s">
        <v>236</v>
      </c>
      <c r="C263" t="s">
        <v>51</v>
      </c>
      <c r="D263" s="26">
        <v>200</v>
      </c>
      <c r="E263" s="26"/>
      <c r="F263">
        <f>IF(C263="NVARCHAR",[1]CALCULATIONS!$B$28+(D263*2),IF(C263="INT",[1]CALCULATIONS!$B$26,IF(C263="FLOAT",[1]CALCULATIONS!$B$27,IF(C263="DATE",[1]CALCULATIONS!$B$25,IF(C263="VARCHAR",[1]CALCULATIONS!$B$28+D263,IF(C263="GUID",[1]CALCULATIONS!$B$24,D263))))))</f>
        <v>402</v>
      </c>
    </row>
    <row r="264" spans="1:7">
      <c r="A264" t="s">
        <v>234</v>
      </c>
      <c r="B264" t="s">
        <v>56</v>
      </c>
      <c r="C264" t="s">
        <v>43</v>
      </c>
      <c r="D264" s="26"/>
      <c r="E264" s="26"/>
      <c r="F264">
        <f>IF(C264="NVARCHAR",[1]CALCULATIONS!$B$28+(D264*2),IF(C264="INT",[1]CALCULATIONS!$B$26,IF(C264="FLOAT",[1]CALCULATIONS!$B$27,IF(C264="DATE",[1]CALCULATIONS!$B$25,IF(C264="VARCHAR",[1]CALCULATIONS!$B$28+D264,IF(C264="GUID",[1]CALCULATIONS!$B$24,D264))))))</f>
        <v>24</v>
      </c>
    </row>
    <row r="265" spans="1:7">
      <c r="A265" t="s">
        <v>234</v>
      </c>
      <c r="B265" t="s">
        <v>237</v>
      </c>
      <c r="C265" t="s">
        <v>45</v>
      </c>
      <c r="D265" s="26"/>
      <c r="E265" s="26"/>
      <c r="F265">
        <f>IF(C265="NVARCHAR",[1]CALCULATIONS!$B$28+(D265*2),IF(C265="INT",[1]CALCULATIONS!$B$26,IF(C265="FLOAT",[1]CALCULATIONS!$B$27,IF(C265="DATE",[1]CALCULATIONS!$B$25,IF(C265="VARCHAR",[1]CALCULATIONS!$B$28+D265,IF(C265="GUID",[1]CALCULATIONS!$B$24,D265))))))</f>
        <v>4</v>
      </c>
    </row>
    <row r="266" spans="1:7">
      <c r="A266" t="s">
        <v>234</v>
      </c>
      <c r="B266" t="s">
        <v>184</v>
      </c>
      <c r="C266" t="s">
        <v>43</v>
      </c>
      <c r="D266" s="26"/>
      <c r="E266" s="26"/>
      <c r="F266">
        <f>IF(C266="NVARCHAR",[1]CALCULATIONS!$B$28+(D266*2),IF(C266="INT",[1]CALCULATIONS!$B$26,IF(C266="FLOAT",[1]CALCULATIONS!$B$27,IF(C266="DATE",[1]CALCULATIONS!$B$25,IF(C266="VARCHAR",[1]CALCULATIONS!$B$28+D266,IF(C266="GUID",[1]CALCULATIONS!$B$24,D266))))))</f>
        <v>24</v>
      </c>
    </row>
    <row r="267" spans="1:7">
      <c r="A267" t="s">
        <v>234</v>
      </c>
      <c r="B267" t="s">
        <v>188</v>
      </c>
      <c r="C267" t="s">
        <v>43</v>
      </c>
      <c r="D267" s="26"/>
      <c r="E267" s="26"/>
      <c r="F267">
        <f>IF(C267="NVARCHAR",[1]CALCULATIONS!$B$28+(D267*2),IF(C267="INT",[1]CALCULATIONS!$B$26,IF(C267="FLOAT",[1]CALCULATIONS!$B$27,IF(C267="DATE",[1]CALCULATIONS!$B$25,IF(C267="VARCHAR",[1]CALCULATIONS!$B$28+D267,IF(C267="GUID",[1]CALCULATIONS!$B$24,D267))))))</f>
        <v>24</v>
      </c>
    </row>
    <row r="268" spans="1:7">
      <c r="A268" t="s">
        <v>234</v>
      </c>
      <c r="B268" t="s">
        <v>238</v>
      </c>
      <c r="C268" t="s">
        <v>51</v>
      </c>
      <c r="D268" s="26">
        <v>200</v>
      </c>
      <c r="E268" s="26"/>
      <c r="F268">
        <f>IF(C268="NVARCHAR",[1]CALCULATIONS!$B$28+(D268*2),IF(C268="INT",[1]CALCULATIONS!$B$26,IF(C268="FLOAT",[1]CALCULATIONS!$B$27,IF(C268="DATE",[1]CALCULATIONS!$B$25,IF(C268="VARCHAR",[1]CALCULATIONS!$B$28+D268,IF(C268="GUID",[1]CALCULATIONS!$B$24,D268))))))</f>
        <v>402</v>
      </c>
    </row>
    <row r="269" spans="1:7">
      <c r="A269" t="s">
        <v>234</v>
      </c>
      <c r="B269" t="s">
        <v>186</v>
      </c>
      <c r="C269" t="s">
        <v>43</v>
      </c>
      <c r="D269" s="26"/>
      <c r="E269" s="26"/>
      <c r="F269">
        <f>IF(C269="NVARCHAR",[1]CALCULATIONS!$B$28+(D269*2),IF(C269="INT",[1]CALCULATIONS!$B$26,IF(C269="FLOAT",[1]CALCULATIONS!$B$27,IF(C269="DATE",[1]CALCULATIONS!$B$25,IF(C269="VARCHAR",[1]CALCULATIONS!$B$28+D269,IF(C269="GUID",[1]CALCULATIONS!$B$24,D269))))))</f>
        <v>24</v>
      </c>
    </row>
    <row r="270" spans="1:7">
      <c r="A270" t="s">
        <v>234</v>
      </c>
      <c r="B270" t="s">
        <v>239</v>
      </c>
      <c r="C270" t="s">
        <v>59</v>
      </c>
      <c r="D270" s="26">
        <v>4</v>
      </c>
      <c r="E270" s="26"/>
      <c r="F270">
        <f>IF(C270="NVARCHAR",[1]CALCULATIONS!$B$28+(D270*2),IF(C270="INT",[1]CALCULATIONS!$B$26,IF(C270="FLOAT",[1]CALCULATIONS!$B$27,IF(C270="DATE",[1]CALCULATIONS!$B$25,IF(C270="VARCHAR",[1]CALCULATIONS!$B$28+D270,IF(C270="GUID",[1]CALCULATIONS!$B$24,D270))))))</f>
        <v>6</v>
      </c>
    </row>
    <row r="271" spans="1:7">
      <c r="A271" t="s">
        <v>234</v>
      </c>
      <c r="B271" t="s">
        <v>240</v>
      </c>
      <c r="C271" t="s">
        <v>51</v>
      </c>
      <c r="D271" s="26">
        <v>100</v>
      </c>
      <c r="E271" s="26"/>
      <c r="F271">
        <f>IF(C271="NVARCHAR",[1]CALCULATIONS!$B$28+(D271*2),IF(C271="INT",[1]CALCULATIONS!$B$26,IF(C271="FLOAT",[1]CALCULATIONS!$B$27,IF(C271="DATE",[1]CALCULATIONS!$B$25,IF(C271="VARCHAR",[1]CALCULATIONS!$B$28+D271,IF(C271="GUID",[1]CALCULATIONS!$B$24,D271))))))</f>
        <v>202</v>
      </c>
    </row>
    <row r="272" spans="1:7">
      <c r="A272" t="s">
        <v>234</v>
      </c>
      <c r="B272" t="s">
        <v>67</v>
      </c>
      <c r="C272" t="s">
        <v>51</v>
      </c>
      <c r="D272" s="26">
        <v>32767</v>
      </c>
      <c r="E272" s="26"/>
      <c r="F272">
        <f>IF(C272="NVARCHAR",[1]CALCULATIONS!$B$28+(D272*2),IF(C272="INT",[1]CALCULATIONS!$B$26,IF(C272="FLOAT",[1]CALCULATIONS!$B$27,IF(C272="DATE",[1]CALCULATIONS!$B$25,IF(C272="VARCHAR",[1]CALCULATIONS!$B$28+D272,IF(C272="GUID",[1]CALCULATIONS!$B$24,D272))))))</f>
        <v>65536</v>
      </c>
    </row>
    <row r="273" spans="1:7">
      <c r="A273" t="s">
        <v>234</v>
      </c>
      <c r="B273" t="s">
        <v>241</v>
      </c>
      <c r="C273" t="s">
        <v>51</v>
      </c>
      <c r="D273" s="26">
        <v>100</v>
      </c>
      <c r="E273" s="26"/>
      <c r="F273">
        <f>IF(C273="NVARCHAR",[1]CALCULATIONS!$B$28+(D273*2),IF(C273="INT",[1]CALCULATIONS!$B$26,IF(C273="FLOAT",[1]CALCULATIONS!$B$27,IF(C273="DATE",[1]CALCULATIONS!$B$25,IF(C273="VARCHAR",[1]CALCULATIONS!$B$28+D273,IF(C273="GUID",[1]CALCULATIONS!$B$24,D273))))))</f>
        <v>202</v>
      </c>
    </row>
    <row r="274" spans="1:7">
      <c r="A274" t="s">
        <v>234</v>
      </c>
      <c r="B274" t="s">
        <v>242</v>
      </c>
      <c r="C274" t="s">
        <v>51</v>
      </c>
      <c r="D274" s="26">
        <v>250</v>
      </c>
      <c r="E274" s="26"/>
      <c r="F274">
        <f>IF(C274="NVARCHAR",[1]CALCULATIONS!$B$28+(D274*2),IF(C274="INT",[1]CALCULATIONS!$B$26,IF(C274="FLOAT",[1]CALCULATIONS!$B$27,IF(C274="DATE",[1]CALCULATIONS!$B$25,IF(C274="VARCHAR",[1]CALCULATIONS!$B$28+D274,IF(C274="GUID",[1]CALCULATIONS!$B$24,D274))))))</f>
        <v>502</v>
      </c>
      <c r="G274">
        <f>SUM(F262:F274)</f>
        <v>67376</v>
      </c>
    </row>
    <row r="275" spans="1:7">
      <c r="D275" s="26"/>
      <c r="E275" s="26"/>
    </row>
    <row r="276" spans="1:7">
      <c r="A276" t="s">
        <v>243</v>
      </c>
      <c r="B276" t="s">
        <v>244</v>
      </c>
      <c r="C276" t="s">
        <v>43</v>
      </c>
      <c r="D276" s="26"/>
      <c r="E276" s="26"/>
      <c r="F276">
        <f>IF(C276="NVARCHAR",[1]CALCULATIONS!$B$28+(D276*2),IF(C276="INT",[1]CALCULATIONS!$B$26,IF(C276="FLOAT",[1]CALCULATIONS!$B$27,IF(C276="DATE",[1]CALCULATIONS!$B$25,IF(C276="VARCHAR",[1]CALCULATIONS!$B$28+D276,IF(C276="GUID",[1]CALCULATIONS!$B$24,D276))))))</f>
        <v>24</v>
      </c>
    </row>
    <row r="277" spans="1:7">
      <c r="A277" t="s">
        <v>243</v>
      </c>
      <c r="B277" t="s">
        <v>235</v>
      </c>
      <c r="C277" t="s">
        <v>43</v>
      </c>
      <c r="D277" s="26"/>
      <c r="E277" s="26"/>
      <c r="F277">
        <f>IF(C277="NVARCHAR",[1]CALCULATIONS!$B$28+(D277*2),IF(C277="INT",[1]CALCULATIONS!$B$26,IF(C277="FLOAT",[1]CALCULATIONS!$B$27,IF(C277="DATE",[1]CALCULATIONS!$B$25,IF(C277="VARCHAR",[1]CALCULATIONS!$B$28+D277,IF(C277="GUID",[1]CALCULATIONS!$B$24,D277))))))</f>
        <v>24</v>
      </c>
    </row>
    <row r="278" spans="1:7">
      <c r="A278" t="s">
        <v>243</v>
      </c>
      <c r="B278" t="s">
        <v>184</v>
      </c>
      <c r="C278" t="s">
        <v>43</v>
      </c>
      <c r="D278" s="26"/>
      <c r="E278" s="26"/>
      <c r="F278">
        <f>IF(C278="NVARCHAR",[1]CALCULATIONS!$B$28+(D278*2),IF(C278="INT",[1]CALCULATIONS!$B$26,IF(C278="FLOAT",[1]CALCULATIONS!$B$27,IF(C278="DATE",[1]CALCULATIONS!$B$25,IF(C278="VARCHAR",[1]CALCULATIONS!$B$28+D278,IF(C278="GUID",[1]CALCULATIONS!$B$24,D278))))))</f>
        <v>24</v>
      </c>
    </row>
    <row r="279" spans="1:7">
      <c r="A279" t="s">
        <v>243</v>
      </c>
      <c r="B279" t="s">
        <v>186</v>
      </c>
      <c r="C279" t="s">
        <v>43</v>
      </c>
      <c r="D279" s="26"/>
      <c r="E279" s="26"/>
      <c r="F279">
        <f>IF(C279="NVARCHAR",[1]CALCULATIONS!$B$28+(D279*2),IF(C279="INT",[1]CALCULATIONS!$B$26,IF(C279="FLOAT",[1]CALCULATIONS!$B$27,IF(C279="DATE",[1]CALCULATIONS!$B$25,IF(C279="VARCHAR",[1]CALCULATIONS!$B$28+D279,IF(C279="GUID",[1]CALCULATIONS!$B$24,D279))))))</f>
        <v>24</v>
      </c>
    </row>
    <row r="280" spans="1:7">
      <c r="A280" t="s">
        <v>243</v>
      </c>
      <c r="B280" t="s">
        <v>245</v>
      </c>
      <c r="C280" t="s">
        <v>51</v>
      </c>
      <c r="D280" s="26">
        <v>59</v>
      </c>
      <c r="E280" s="26"/>
      <c r="F280">
        <f>IF(C280="NVARCHAR",[1]CALCULATIONS!$B$28+(D280*2),IF(C280="INT",[1]CALCULATIONS!$B$26,IF(C280="FLOAT",[1]CALCULATIONS!$B$27,IF(C280="DATE",[1]CALCULATIONS!$B$25,IF(C280="VARCHAR",[1]CALCULATIONS!$B$28+D280,IF(C280="GUID",[1]CALCULATIONS!$B$24,D280))))))</f>
        <v>120</v>
      </c>
      <c r="G280">
        <f>SUM(F276:F280)</f>
        <v>216</v>
      </c>
    </row>
    <row r="281" spans="1:7">
      <c r="D281" s="26"/>
      <c r="E281" s="26"/>
    </row>
    <row r="282" spans="1:7">
      <c r="A282" t="s">
        <v>246</v>
      </c>
      <c r="B282" t="s">
        <v>247</v>
      </c>
      <c r="C282" t="s">
        <v>59</v>
      </c>
      <c r="D282" s="26">
        <v>32</v>
      </c>
      <c r="E282" s="26"/>
      <c r="F282">
        <f>IF(C282="NVARCHAR",[1]CALCULATIONS!$B$28+(D282*2),IF(C282="INT",[1]CALCULATIONS!$B$26,IF(C282="FLOAT",[1]CALCULATIONS!$B$27,IF(C282="DATE",[1]CALCULATIONS!$B$25,IF(C282="VARCHAR",[1]CALCULATIONS!$B$28+D282,IF(C282="GUID",[1]CALCULATIONS!$B$24,D282))))))</f>
        <v>34</v>
      </c>
    </row>
    <row r="283" spans="1:7">
      <c r="A283" t="s">
        <v>246</v>
      </c>
      <c r="B283" t="s">
        <v>248</v>
      </c>
      <c r="C283" t="s">
        <v>51</v>
      </c>
      <c r="D283" s="26">
        <v>40</v>
      </c>
      <c r="E283" s="26"/>
      <c r="F283">
        <f>IF(C283="NVARCHAR",[1]CALCULATIONS!$B$28+(D283*2),IF(C283="INT",[1]CALCULATIONS!$B$26,IF(C283="FLOAT",[1]CALCULATIONS!$B$27,IF(C283="DATE",[1]CALCULATIONS!$B$25,IF(C283="VARCHAR",[1]CALCULATIONS!$B$28+D283,IF(C283="GUID",[1]CALCULATIONS!$B$24,D283))))))</f>
        <v>82</v>
      </c>
    </row>
    <row r="284" spans="1:7">
      <c r="A284" t="s">
        <v>246</v>
      </c>
      <c r="B284" t="s">
        <v>249</v>
      </c>
      <c r="C284" t="s">
        <v>250</v>
      </c>
      <c r="D284" s="26"/>
      <c r="E284" s="26"/>
      <c r="F284">
        <v>2</v>
      </c>
    </row>
    <row r="285" spans="1:7">
      <c r="A285" t="s">
        <v>246</v>
      </c>
      <c r="B285" t="s">
        <v>251</v>
      </c>
      <c r="C285" t="s">
        <v>250</v>
      </c>
      <c r="D285" s="26"/>
      <c r="E285" s="26"/>
      <c r="F285">
        <v>2</v>
      </c>
    </row>
    <row r="286" spans="1:7">
      <c r="A286" t="s">
        <v>246</v>
      </c>
      <c r="B286" t="s">
        <v>252</v>
      </c>
      <c r="C286" t="s">
        <v>51</v>
      </c>
      <c r="D286" s="26">
        <v>255</v>
      </c>
      <c r="E286" s="26"/>
      <c r="F286">
        <f>IF(C286="NVARCHAR",[1]CALCULATIONS!$B$28+(D286*2),IF(C286="INT",[1]CALCULATIONS!$B$26,IF(C286="FLOAT",[1]CALCULATIONS!$B$27,IF(C286="DATE",[1]CALCULATIONS!$B$25,IF(C286="VARCHAR",[1]CALCULATIONS!$B$28+D286,IF(C286="GUID",[1]CALCULATIONS!$B$24,D286))))))</f>
        <v>512</v>
      </c>
    </row>
    <row r="287" spans="1:7">
      <c r="A287" t="s">
        <v>246</v>
      </c>
      <c r="B287" t="s">
        <v>253</v>
      </c>
      <c r="C287" t="s">
        <v>45</v>
      </c>
      <c r="D287" s="26"/>
      <c r="E287" s="26"/>
      <c r="F287">
        <f>IF(C287="NVARCHAR",[1]CALCULATIONS!$B$28+(D287*2),IF(C287="INT",[1]CALCULATIONS!$B$26,IF(C287="FLOAT",[1]CALCULATIONS!$B$27,IF(C287="DATE",[1]CALCULATIONS!$B$25,IF(C287="VARCHAR",[1]CALCULATIONS!$B$28+D287,IF(C287="GUID",[1]CALCULATIONS!$B$24,D287))))))</f>
        <v>4</v>
      </c>
    </row>
    <row r="288" spans="1:7">
      <c r="A288" t="s">
        <v>246</v>
      </c>
      <c r="B288" t="s">
        <v>254</v>
      </c>
      <c r="C288" t="s">
        <v>51</v>
      </c>
      <c r="D288" s="26">
        <v>20</v>
      </c>
      <c r="E288" s="26"/>
      <c r="F288">
        <f>IF(C288="NVARCHAR",[1]CALCULATIONS!$B$28+(D288*2),IF(C288="INT",[1]CALCULATIONS!$B$26,IF(C288="FLOAT",[1]CALCULATIONS!$B$27,IF(C288="DATE",[1]CALCULATIONS!$B$25,IF(C288="VARCHAR",[1]CALCULATIONS!$B$28+D288,IF(C288="GUID",[1]CALCULATIONS!$B$24,D288))))))</f>
        <v>42</v>
      </c>
    </row>
    <row r="289" spans="1:7">
      <c r="A289" t="s">
        <v>246</v>
      </c>
      <c r="B289" t="s">
        <v>255</v>
      </c>
      <c r="C289" t="s">
        <v>49</v>
      </c>
      <c r="D289" s="26"/>
      <c r="E289" s="26"/>
      <c r="F289">
        <f>IF(C289="NVARCHAR",[1]CALCULATIONS!$B$28+(D289*2),IF(C289="INT",[1]CALCULATIONS!$B$26,IF(C289="FLOAT",[1]CALCULATIONS!$B$27,IF(C289="DATE",[1]CALCULATIONS!$B$25,IF(C289="VARCHAR",[1]CALCULATIONS!$B$28+D289,IF(C289="GUID",[1]CALCULATIONS!$B$24,D289))))))</f>
        <v>7</v>
      </c>
    </row>
    <row r="290" spans="1:7">
      <c r="A290" t="s">
        <v>246</v>
      </c>
      <c r="B290" t="s">
        <v>256</v>
      </c>
      <c r="C290" t="s">
        <v>51</v>
      </c>
      <c r="D290" s="26">
        <v>20</v>
      </c>
      <c r="E290" s="26"/>
      <c r="F290">
        <f>IF(C290="NVARCHAR",[1]CALCULATIONS!$B$28+(D290*2),IF(C290="INT",[1]CALCULATIONS!$B$26,IF(C290="FLOAT",[1]CALCULATIONS!$B$27,IF(C290="DATE",[1]CALCULATIONS!$B$25,IF(C290="VARCHAR",[1]CALCULATIONS!$B$28+D290,IF(C290="GUID",[1]CALCULATIONS!$B$24,D290))))))</f>
        <v>42</v>
      </c>
    </row>
    <row r="291" spans="1:7">
      <c r="A291" t="s">
        <v>246</v>
      </c>
      <c r="B291" t="s">
        <v>257</v>
      </c>
      <c r="C291" t="s">
        <v>49</v>
      </c>
      <c r="D291" s="26"/>
      <c r="E291" s="26"/>
      <c r="F291">
        <f>IF(C291="NVARCHAR",[1]CALCULATIONS!$B$28+(D291*2),IF(C291="INT",[1]CALCULATIONS!$B$26,IF(C291="FLOAT",[1]CALCULATIONS!$B$27,IF(C291="DATE",[1]CALCULATIONS!$B$25,IF(C291="VARCHAR",[1]CALCULATIONS!$B$28+D291,IF(C291="GUID",[1]CALCULATIONS!$B$24,D291))))))</f>
        <v>7</v>
      </c>
      <c r="G291">
        <f>SUM(F282:F291)</f>
        <v>734</v>
      </c>
    </row>
    <row r="292" spans="1:7">
      <c r="D292" s="26"/>
      <c r="E292" s="26"/>
    </row>
    <row r="293" spans="1:7">
      <c r="A293" t="s">
        <v>258</v>
      </c>
      <c r="B293" t="s">
        <v>259</v>
      </c>
      <c r="C293" t="s">
        <v>59</v>
      </c>
      <c r="D293" s="26">
        <v>4</v>
      </c>
      <c r="E293" s="26"/>
      <c r="F293">
        <f>IF(C293="NVARCHAR",[1]CALCULATIONS!$B$28+(D293*2),IF(C293="INT",[1]CALCULATIONS!$B$26,IF(C293="FLOAT",[1]CALCULATIONS!$B$27,IF(C293="DATE",[1]CALCULATIONS!$B$25,IF(C293="VARCHAR",[1]CALCULATIONS!$B$28+D293,IF(C293="GUID",[1]CALCULATIONS!$B$24,D293))))))</f>
        <v>6</v>
      </c>
    </row>
    <row r="294" spans="1:7">
      <c r="A294" t="s">
        <v>258</v>
      </c>
      <c r="B294" t="s">
        <v>260</v>
      </c>
      <c r="C294" t="s">
        <v>45</v>
      </c>
      <c r="D294" s="26"/>
      <c r="E294" s="26"/>
      <c r="F294">
        <f>IF(C294="NVARCHAR",[1]CALCULATIONS!$B$28+(D294*2),IF(C294="INT",[1]CALCULATIONS!$B$26,IF(C294="FLOAT",[1]CALCULATIONS!$B$27,IF(C294="DATE",[1]CALCULATIONS!$B$25,IF(C294="VARCHAR",[1]CALCULATIONS!$B$28+D294,IF(C294="GUID",[1]CALCULATIONS!$B$24,D294))))))</f>
        <v>4</v>
      </c>
    </row>
    <row r="295" spans="1:7">
      <c r="A295" t="s">
        <v>258</v>
      </c>
      <c r="B295" t="s">
        <v>261</v>
      </c>
      <c r="C295" t="s">
        <v>59</v>
      </c>
      <c r="D295" s="26">
        <v>1</v>
      </c>
      <c r="E295" s="26"/>
      <c r="F295">
        <f>IF(C295="NVARCHAR",[1]CALCULATIONS!$B$28+(D295*2),IF(C295="INT",[1]CALCULATIONS!$B$26,IF(C295="FLOAT",[1]CALCULATIONS!$B$27,IF(C295="DATE",[1]CALCULATIONS!$B$25,IF(C295="VARCHAR",[1]CALCULATIONS!$B$28+D295,IF(C295="GUID",[1]CALCULATIONS!$B$24,D295))))))</f>
        <v>3</v>
      </c>
    </row>
    <row r="296" spans="1:7">
      <c r="A296" t="s">
        <v>258</v>
      </c>
      <c r="B296" t="s">
        <v>262</v>
      </c>
      <c r="C296" t="s">
        <v>250</v>
      </c>
      <c r="D296" s="26"/>
      <c r="E296" s="26"/>
      <c r="F296">
        <v>2</v>
      </c>
    </row>
    <row r="297" spans="1:7">
      <c r="A297" t="s">
        <v>258</v>
      </c>
      <c r="B297" t="s">
        <v>263</v>
      </c>
      <c r="C297" t="s">
        <v>59</v>
      </c>
      <c r="D297" s="26">
        <v>1</v>
      </c>
      <c r="E297" s="26"/>
      <c r="F297">
        <f>IF(C297="NVARCHAR",[1]CALCULATIONS!$B$28+(D297*2),IF(C297="INT",[1]CALCULATIONS!$B$26,IF(C297="FLOAT",[1]CALCULATIONS!$B$27,IF(C297="DATE",[1]CALCULATIONS!$B$25,IF(C297="VARCHAR",[1]CALCULATIONS!$B$28+D297,IF(C297="GUID",[1]CALCULATIONS!$B$24,D297))))))</f>
        <v>3</v>
      </c>
    </row>
    <row r="298" spans="1:7">
      <c r="A298" t="s">
        <v>258</v>
      </c>
      <c r="B298" t="s">
        <v>264</v>
      </c>
      <c r="C298" t="s">
        <v>45</v>
      </c>
      <c r="D298" s="26"/>
      <c r="E298" s="26"/>
      <c r="F298">
        <f>IF(C298="NVARCHAR",[1]CALCULATIONS!$B$28+(D298*2),IF(C298="INT",[1]CALCULATIONS!$B$26,IF(C298="FLOAT",[1]CALCULATIONS!$B$27,IF(C298="DATE",[1]CALCULATIONS!$B$25,IF(C298="VARCHAR",[1]CALCULATIONS!$B$28+D298,IF(C298="GUID",[1]CALCULATIONS!$B$24,D298))))))</f>
        <v>4</v>
      </c>
    </row>
    <row r="299" spans="1:7">
      <c r="A299" t="s">
        <v>258</v>
      </c>
      <c r="B299" t="s">
        <v>254</v>
      </c>
      <c r="C299" t="s">
        <v>51</v>
      </c>
      <c r="D299" s="26">
        <v>20</v>
      </c>
      <c r="E299" s="26"/>
      <c r="F299">
        <f>IF(C299="NVARCHAR",[1]CALCULATIONS!$B$28+(D299*2),IF(C299="INT",[1]CALCULATIONS!$B$26,IF(C299="FLOAT",[1]CALCULATIONS!$B$27,IF(C299="DATE",[1]CALCULATIONS!$B$25,IF(C299="VARCHAR",[1]CALCULATIONS!$B$28+D299,IF(C299="GUID",[1]CALCULATIONS!$B$24,D299))))))</f>
        <v>42</v>
      </c>
    </row>
    <row r="300" spans="1:7">
      <c r="A300" t="s">
        <v>258</v>
      </c>
      <c r="B300" t="s">
        <v>255</v>
      </c>
      <c r="C300" t="s">
        <v>49</v>
      </c>
      <c r="D300" s="26"/>
      <c r="E300" s="26"/>
      <c r="F300">
        <f>IF(C300="NVARCHAR",[1]CALCULATIONS!$B$28+(D300*2),IF(C300="INT",[1]CALCULATIONS!$B$26,IF(C300="FLOAT",[1]CALCULATIONS!$B$27,IF(C300="DATE",[1]CALCULATIONS!$B$25,IF(C300="VARCHAR",[1]CALCULATIONS!$B$28+D300,IF(C300="GUID",[1]CALCULATIONS!$B$24,D300))))))</f>
        <v>7</v>
      </c>
    </row>
    <row r="301" spans="1:7">
      <c r="A301" t="s">
        <v>258</v>
      </c>
      <c r="B301" t="s">
        <v>256</v>
      </c>
      <c r="C301" t="s">
        <v>51</v>
      </c>
      <c r="D301" s="26">
        <v>20</v>
      </c>
      <c r="E301" s="26"/>
      <c r="F301">
        <f>IF(C301="NVARCHAR",[1]CALCULATIONS!$B$28+(D301*2),IF(C301="INT",[1]CALCULATIONS!$B$26,IF(C301="FLOAT",[1]CALCULATIONS!$B$27,IF(C301="DATE",[1]CALCULATIONS!$B$25,IF(C301="VARCHAR",[1]CALCULATIONS!$B$28+D301,IF(C301="GUID",[1]CALCULATIONS!$B$24,D301))))))</f>
        <v>42</v>
      </c>
    </row>
    <row r="302" spans="1:7">
      <c r="A302" t="s">
        <v>258</v>
      </c>
      <c r="B302" t="s">
        <v>257</v>
      </c>
      <c r="C302" t="s">
        <v>49</v>
      </c>
      <c r="D302" s="26"/>
      <c r="E302" s="26"/>
      <c r="F302">
        <f>IF(C302="NVARCHAR",[1]CALCULATIONS!$B$28+(D302*2),IF(C302="INT",[1]CALCULATIONS!$B$26,IF(C302="FLOAT",[1]CALCULATIONS!$B$27,IF(C302="DATE",[1]CALCULATIONS!$B$25,IF(C302="VARCHAR",[1]CALCULATIONS!$B$28+D302,IF(C302="GUID",[1]CALCULATIONS!$B$24,D302))))))</f>
        <v>7</v>
      </c>
      <c r="G302">
        <f>SUM(F293:F302)</f>
        <v>120</v>
      </c>
    </row>
    <row r="303" spans="1:7">
      <c r="D303" s="26"/>
      <c r="E303" s="26"/>
    </row>
    <row r="304" spans="1:7">
      <c r="A304" t="s">
        <v>265</v>
      </c>
      <c r="B304" t="s">
        <v>247</v>
      </c>
      <c r="C304" t="s">
        <v>59</v>
      </c>
      <c r="D304" s="26">
        <v>32</v>
      </c>
      <c r="E304" s="26"/>
      <c r="F304">
        <f>IF(C304="NVARCHAR",[1]CALCULATIONS!$B$28+(D304*2),IF(C304="INT",[1]CALCULATIONS!$B$26,IF(C304="FLOAT",[1]CALCULATIONS!$B$27,IF(C304="DATE",[1]CALCULATIONS!$B$25,IF(C304="VARCHAR",[1]CALCULATIONS!$B$28+D304,IF(C304="GUID",[1]CALCULATIONS!$B$24,D304))))))</f>
        <v>34</v>
      </c>
    </row>
    <row r="305" spans="1:8">
      <c r="A305" t="s">
        <v>265</v>
      </c>
      <c r="B305" t="s">
        <v>266</v>
      </c>
      <c r="C305" t="s">
        <v>59</v>
      </c>
      <c r="D305" s="26">
        <v>32</v>
      </c>
      <c r="E305" s="26"/>
      <c r="F305">
        <f>IF(C305="NVARCHAR",[1]CALCULATIONS!$B$28+(D305*2),IF(C305="INT",[1]CALCULATIONS!$B$26,IF(C305="FLOAT",[1]CALCULATIONS!$B$27,IF(C305="DATE",[1]CALCULATIONS!$B$25,IF(C305="VARCHAR",[1]CALCULATIONS!$B$28+D305,IF(C305="GUID",[1]CALCULATIONS!$B$24,D305))))))</f>
        <v>34</v>
      </c>
    </row>
    <row r="306" spans="1:8">
      <c r="A306" t="s">
        <v>265</v>
      </c>
      <c r="B306" t="s">
        <v>267</v>
      </c>
      <c r="C306" t="s">
        <v>59</v>
      </c>
      <c r="D306" s="26">
        <v>32</v>
      </c>
      <c r="E306" s="26"/>
      <c r="F306">
        <f>IF(C306="NVARCHAR",[1]CALCULATIONS!$B$28+(D306*2),IF(C306="INT",[1]CALCULATIONS!$B$26,IF(C306="FLOAT",[1]CALCULATIONS!$B$27,IF(C306="DATE",[1]CALCULATIONS!$B$25,IF(C306="VARCHAR",[1]CALCULATIONS!$B$28+D306,IF(C306="GUID",[1]CALCULATIONS!$B$24,D306))))))</f>
        <v>34</v>
      </c>
    </row>
    <row r="307" spans="1:8">
      <c r="A307" t="s">
        <v>265</v>
      </c>
      <c r="B307" t="s">
        <v>268</v>
      </c>
      <c r="C307" t="s">
        <v>45</v>
      </c>
      <c r="D307" s="26"/>
      <c r="E307" s="26"/>
      <c r="F307">
        <f>IF(C307="NVARCHAR",[1]CALCULATIONS!$B$28+(D307*2),IF(C307="INT",[1]CALCULATIONS!$B$26,IF(C307="FLOAT",[1]CALCULATIONS!$B$27,IF(C307="DATE",[1]CALCULATIONS!$B$25,IF(C307="VARCHAR",[1]CALCULATIONS!$B$28+D307,IF(C307="GUID",[1]CALCULATIONS!$B$24,D307))))))</f>
        <v>4</v>
      </c>
    </row>
    <row r="308" spans="1:8">
      <c r="A308" t="s">
        <v>265</v>
      </c>
      <c r="B308" t="s">
        <v>269</v>
      </c>
      <c r="C308" t="s">
        <v>59</v>
      </c>
      <c r="D308" s="26">
        <v>200</v>
      </c>
      <c r="E308" s="26"/>
      <c r="F308">
        <f>IF(C308="NVARCHAR",[1]CALCULATIONS!$B$28+(D308*2),IF(C308="INT",[1]CALCULATIONS!$B$26,IF(C308="FLOAT",[1]CALCULATIONS!$B$27,IF(C308="DATE",[1]CALCULATIONS!$B$25,IF(C308="VARCHAR",[1]CALCULATIONS!$B$28+D308,IF(C308="GUID",[1]CALCULATIONS!$B$24,D308))))))</f>
        <v>202</v>
      </c>
    </row>
    <row r="309" spans="1:8">
      <c r="A309" t="s">
        <v>265</v>
      </c>
      <c r="B309" t="s">
        <v>270</v>
      </c>
      <c r="C309" t="s">
        <v>51</v>
      </c>
      <c r="D309" s="26">
        <v>250</v>
      </c>
      <c r="E309" s="26"/>
      <c r="F309">
        <f>IF(C309="NVARCHAR",[1]CALCULATIONS!$B$28+(D309*2),IF(C309="INT",[1]CALCULATIONS!$B$26,IF(C309="FLOAT",[1]CALCULATIONS!$B$27,IF(C309="DATE",[1]CALCULATIONS!$B$25,IF(C309="VARCHAR",[1]CALCULATIONS!$B$28+D309,IF(C309="GUID",[1]CALCULATIONS!$B$24,D309))))))</f>
        <v>502</v>
      </c>
    </row>
    <row r="310" spans="1:8">
      <c r="A310" t="s">
        <v>265</v>
      </c>
      <c r="B310" t="s">
        <v>271</v>
      </c>
      <c r="C310" t="s">
        <v>49</v>
      </c>
      <c r="D310" s="26"/>
      <c r="E310" s="26"/>
      <c r="F310">
        <f>IF(C310="NVARCHAR",[1]CALCULATIONS!$B$28+(D310*2),IF(C310="INT",[1]CALCULATIONS!$B$26,IF(C310="FLOAT",[1]CALCULATIONS!$B$27,IF(C310="DATE",[1]CALCULATIONS!$B$25,IF(C310="VARCHAR",[1]CALCULATIONS!$B$28+D310,IF(C310="GUID",[1]CALCULATIONS!$B$24,D310))))))</f>
        <v>7</v>
      </c>
    </row>
    <row r="311" spans="1:8">
      <c r="A311" t="s">
        <v>265</v>
      </c>
      <c r="B311" t="s">
        <v>272</v>
      </c>
      <c r="C311" t="s">
        <v>49</v>
      </c>
      <c r="D311" s="26"/>
      <c r="E311" s="26"/>
      <c r="F311">
        <f>IF(C311="NVARCHAR",[1]CALCULATIONS!$B$28+(D311*2),IF(C311="INT",[1]CALCULATIONS!$B$26,IF(C311="FLOAT",[1]CALCULATIONS!$B$27,IF(C311="DATE",[1]CALCULATIONS!$B$25,IF(C311="VARCHAR",[1]CALCULATIONS!$B$28+D311,IF(C311="GUID",[1]CALCULATIONS!$B$24,D311))))))</f>
        <v>7</v>
      </c>
    </row>
    <row r="312" spans="1:8">
      <c r="A312" t="s">
        <v>265</v>
      </c>
      <c r="B312" t="s">
        <v>273</v>
      </c>
      <c r="C312" t="s">
        <v>250</v>
      </c>
      <c r="D312" s="26"/>
      <c r="E312" s="26"/>
      <c r="F312">
        <v>2</v>
      </c>
    </row>
    <row r="313" spans="1:8">
      <c r="A313" t="s">
        <v>265</v>
      </c>
      <c r="B313" t="s">
        <v>274</v>
      </c>
      <c r="C313" t="s">
        <v>59</v>
      </c>
      <c r="D313" s="26">
        <v>1</v>
      </c>
      <c r="E313" s="26"/>
      <c r="F313">
        <f>IF(C313="NVARCHAR",[1]CALCULATIONS!$B$28+(D313*2),IF(C313="INT",[1]CALCULATIONS!$B$26,IF(C313="FLOAT",[1]CALCULATIONS!$B$27,IF(C313="DATE",[1]CALCULATIONS!$B$25,IF(C313="VARCHAR",[1]CALCULATIONS!$B$28+D313,IF(C313="GUID",[1]CALCULATIONS!$B$24,D313))))))</f>
        <v>3</v>
      </c>
    </row>
    <row r="314" spans="1:8">
      <c r="A314" t="s">
        <v>265</v>
      </c>
      <c r="B314" t="s">
        <v>275</v>
      </c>
      <c r="C314" t="s">
        <v>51</v>
      </c>
      <c r="D314" s="26">
        <v>32767</v>
      </c>
      <c r="E314" s="26"/>
      <c r="F314">
        <f>IF(C314="NVARCHAR",[1]CALCULATIONS!$B$28+(D314*2),IF(C314="INT",[1]CALCULATIONS!$B$26,IF(C314="FLOAT",[1]CALCULATIONS!$B$27,IF(C314="DATE",[1]CALCULATIONS!$B$25,IF(C314="VARCHAR",[1]CALCULATIONS!$B$28+D314,IF(C314="GUID",[1]CALCULATIONS!$B$24,D314))))))</f>
        <v>65536</v>
      </c>
      <c r="H314" t="s">
        <v>276</v>
      </c>
    </row>
    <row r="315" spans="1:8">
      <c r="A315" t="s">
        <v>265</v>
      </c>
      <c r="B315" t="s">
        <v>277</v>
      </c>
      <c r="C315" t="s">
        <v>51</v>
      </c>
      <c r="D315" s="26">
        <v>32767</v>
      </c>
      <c r="E315" s="26"/>
      <c r="F315">
        <f>IF(C315="NVARCHAR",[1]CALCULATIONS!$B$28+(D315*2),IF(C315="INT",[1]CALCULATIONS!$B$26,IF(C315="FLOAT",[1]CALCULATIONS!$B$27,IF(C315="DATE",[1]CALCULATIONS!$B$25,IF(C315="VARCHAR",[1]CALCULATIONS!$B$28+D315,IF(C315="GUID",[1]CALCULATIONS!$B$24,D315))))))</f>
        <v>65536</v>
      </c>
      <c r="H315" t="s">
        <v>276</v>
      </c>
    </row>
    <row r="316" spans="1:8">
      <c r="A316" t="s">
        <v>265</v>
      </c>
      <c r="B316" t="s">
        <v>278</v>
      </c>
      <c r="C316" t="s">
        <v>51</v>
      </c>
      <c r="D316" s="26">
        <v>255</v>
      </c>
      <c r="E316" s="26"/>
      <c r="F316">
        <f>IF(C316="NVARCHAR",[1]CALCULATIONS!$B$28+(D316*2),IF(C316="INT",[1]CALCULATIONS!$B$26,IF(C316="FLOAT",[1]CALCULATIONS!$B$27,IF(C316="DATE",[1]CALCULATIONS!$B$25,IF(C316="VARCHAR",[1]CALCULATIONS!$B$28+D316,IF(C316="GUID",[1]CALCULATIONS!$B$24,D316))))))</f>
        <v>512</v>
      </c>
    </row>
    <row r="317" spans="1:8">
      <c r="A317" t="s">
        <v>265</v>
      </c>
      <c r="B317" t="s">
        <v>279</v>
      </c>
      <c r="C317" t="s">
        <v>51</v>
      </c>
      <c r="D317" s="26">
        <v>14</v>
      </c>
      <c r="E317" s="26"/>
      <c r="F317">
        <f>IF(C317="NVARCHAR",[1]CALCULATIONS!$B$28+(D317*2),IF(C317="INT",[1]CALCULATIONS!$B$26,IF(C317="FLOAT",[1]CALCULATIONS!$B$27,IF(C317="DATE",[1]CALCULATIONS!$B$25,IF(C317="VARCHAR",[1]CALCULATIONS!$B$28+D317,IF(C317="GUID",[1]CALCULATIONS!$B$24,D317))))))</f>
        <v>30</v>
      </c>
    </row>
    <row r="318" spans="1:8">
      <c r="A318" t="s">
        <v>265</v>
      </c>
      <c r="B318" t="s">
        <v>280</v>
      </c>
      <c r="C318" t="s">
        <v>51</v>
      </c>
      <c r="D318" s="26">
        <v>32767</v>
      </c>
      <c r="E318" s="26"/>
      <c r="F318">
        <f>IF(C318="NVARCHAR",[1]CALCULATIONS!$B$28+(D318*2),IF(C318="INT",[1]CALCULATIONS!$B$26,IF(C318="FLOAT",[1]CALCULATIONS!$B$27,IF(C318="DATE",[1]CALCULATIONS!$B$25,IF(C318="VARCHAR",[1]CALCULATIONS!$B$28+D318,IF(C318="GUID",[1]CALCULATIONS!$B$24,D318))))))</f>
        <v>65536</v>
      </c>
      <c r="H318" t="s">
        <v>276</v>
      </c>
    </row>
    <row r="319" spans="1:8">
      <c r="A319" t="s">
        <v>265</v>
      </c>
      <c r="B319" t="s">
        <v>281</v>
      </c>
      <c r="C319" t="s">
        <v>51</v>
      </c>
      <c r="D319" s="26">
        <v>32767</v>
      </c>
      <c r="E319" s="26"/>
      <c r="F319">
        <f>IF(C319="NVARCHAR",[1]CALCULATIONS!$B$28+(D319*2),IF(C319="INT",[1]CALCULATIONS!$B$26,IF(C319="FLOAT",[1]CALCULATIONS!$B$27,IF(C319="DATE",[1]CALCULATIONS!$B$25,IF(C319="VARCHAR",[1]CALCULATIONS!$B$28+D319,IF(C319="GUID",[1]CALCULATIONS!$B$24,D319))))))</f>
        <v>65536</v>
      </c>
      <c r="H319" t="s">
        <v>276</v>
      </c>
    </row>
    <row r="320" spans="1:8">
      <c r="A320" t="s">
        <v>265</v>
      </c>
      <c r="B320" t="s">
        <v>282</v>
      </c>
      <c r="C320" t="s">
        <v>59</v>
      </c>
      <c r="D320" s="26">
        <v>10</v>
      </c>
      <c r="E320" s="26"/>
      <c r="F320">
        <f>IF(C320="NVARCHAR",[1]CALCULATIONS!$B$28+(D320*2),IF(C320="INT",[1]CALCULATIONS!$B$26,IF(C320="FLOAT",[1]CALCULATIONS!$B$27,IF(C320="DATE",[1]CALCULATIONS!$B$25,IF(C320="VARCHAR",[1]CALCULATIONS!$B$28+D320,IF(C320="GUID",[1]CALCULATIONS!$B$24,D320))))))</f>
        <v>12</v>
      </c>
    </row>
    <row r="321" spans="1:8">
      <c r="A321" t="s">
        <v>265</v>
      </c>
      <c r="B321" t="s">
        <v>283</v>
      </c>
      <c r="C321" t="s">
        <v>51</v>
      </c>
      <c r="D321" s="26">
        <v>32767</v>
      </c>
      <c r="E321" s="26"/>
      <c r="F321">
        <f>IF(C321="NVARCHAR",[1]CALCULATIONS!$B$28+(D321*2),IF(C321="INT",[1]CALCULATIONS!$B$26,IF(C321="FLOAT",[1]CALCULATIONS!$B$27,IF(C321="DATE",[1]CALCULATIONS!$B$25,IF(C321="VARCHAR",[1]CALCULATIONS!$B$28+D321,IF(C321="GUID",[1]CALCULATIONS!$B$24,D321))))))</f>
        <v>65536</v>
      </c>
      <c r="G321">
        <f>SUM(F304:F321)</f>
        <v>329063</v>
      </c>
      <c r="H321" t="s">
        <v>276</v>
      </c>
    </row>
    <row r="322" spans="1:8">
      <c r="D322" s="26"/>
      <c r="E322" s="26"/>
    </row>
    <row r="323" spans="1:8">
      <c r="A323" t="s">
        <v>284</v>
      </c>
      <c r="B323" t="s">
        <v>247</v>
      </c>
      <c r="C323" t="s">
        <v>59</v>
      </c>
      <c r="D323" s="26">
        <v>32</v>
      </c>
      <c r="E323" s="26"/>
      <c r="F323">
        <f>IF(C323="NVARCHAR",[1]CALCULATIONS!$B$28+(D323*2),IF(C323="INT",[1]CALCULATIONS!$B$26,IF(C323="FLOAT",[1]CALCULATIONS!$B$27,IF(C323="DATE",[1]CALCULATIONS!$B$25,IF(C323="VARCHAR",[1]CALCULATIONS!$B$28+D323,IF(C323="GUID",[1]CALCULATIONS!$B$24,D323))))))</f>
        <v>34</v>
      </c>
    </row>
    <row r="324" spans="1:8">
      <c r="A324" t="s">
        <v>284</v>
      </c>
      <c r="B324" t="s">
        <v>266</v>
      </c>
      <c r="C324" t="s">
        <v>59</v>
      </c>
      <c r="D324" s="26">
        <v>32</v>
      </c>
      <c r="F324">
        <f>IF(C324="NVARCHAR",[1]CALCULATIONS!$B$28+(D324*2),IF(C324="INT",[1]CALCULATIONS!$B$26,IF(C324="FLOAT",[1]CALCULATIONS!$B$27,IF(C324="DATE",[1]CALCULATIONS!$B$25,IF(C324="VARCHAR",[1]CALCULATIONS!$B$28+D324,IF(C324="GUID",[1]CALCULATIONS!$B$24,D324))))))</f>
        <v>34</v>
      </c>
    </row>
    <row r="325" spans="1:8">
      <c r="A325" t="s">
        <v>284</v>
      </c>
      <c r="B325" t="s">
        <v>267</v>
      </c>
      <c r="C325" t="s">
        <v>59</v>
      </c>
      <c r="D325" s="26">
        <v>32</v>
      </c>
      <c r="E325" s="26"/>
      <c r="F325">
        <f>IF(C325="NVARCHAR",[1]CALCULATIONS!$B$28+(D325*2),IF(C325="INT",[1]CALCULATIONS!$B$26,IF(C325="FLOAT",[1]CALCULATIONS!$B$27,IF(C325="DATE",[1]CALCULATIONS!$B$25,IF(C325="VARCHAR",[1]CALCULATIONS!$B$28+D325,IF(C325="GUID",[1]CALCULATIONS!$B$24,D325))))))</f>
        <v>34</v>
      </c>
    </row>
    <row r="326" spans="1:8">
      <c r="A326" t="s">
        <v>284</v>
      </c>
      <c r="B326" t="s">
        <v>285</v>
      </c>
      <c r="C326" t="s">
        <v>59</v>
      </c>
      <c r="D326" s="26">
        <v>36</v>
      </c>
      <c r="E326" s="26"/>
      <c r="F326">
        <f>IF(C326="NVARCHAR",[1]CALCULATIONS!$B$28+(D326*2),IF(C326="INT",[1]CALCULATIONS!$B$26,IF(C326="FLOAT",[1]CALCULATIONS!$B$27,IF(C326="DATE",[1]CALCULATIONS!$B$25,IF(C326="VARCHAR",[1]CALCULATIONS!$B$28+D326,IF(C326="GUID",[1]CALCULATIONS!$B$24,D326))))))</f>
        <v>38</v>
      </c>
    </row>
    <row r="327" spans="1:8">
      <c r="A327" t="s">
        <v>284</v>
      </c>
      <c r="B327" t="s">
        <v>286</v>
      </c>
      <c r="C327" t="s">
        <v>49</v>
      </c>
      <c r="D327" s="26"/>
      <c r="E327" s="26"/>
      <c r="F327">
        <f>IF(C327="NVARCHAR",[1]CALCULATIONS!$B$28+(D327*2),IF(C327="INT",[1]CALCULATIONS!$B$26,IF(C327="FLOAT",[1]CALCULATIONS!$B$27,IF(C327="DATE",[1]CALCULATIONS!$B$25,IF(C327="VARCHAR",[1]CALCULATIONS!$B$28+D327,IF(C327="GUID",[1]CALCULATIONS!$B$24,D327))))))</f>
        <v>7</v>
      </c>
    </row>
    <row r="328" spans="1:8">
      <c r="A328" t="s">
        <v>284</v>
      </c>
      <c r="B328" t="s">
        <v>287</v>
      </c>
      <c r="C328" t="s">
        <v>51</v>
      </c>
      <c r="D328" s="26">
        <v>1000</v>
      </c>
      <c r="E328" s="26"/>
      <c r="F328">
        <f>IF(C328="NVARCHAR",[1]CALCULATIONS!$B$28+(D328*2),IF(C328="INT",[1]CALCULATIONS!$B$26,IF(C328="FLOAT",[1]CALCULATIONS!$B$27,IF(C328="DATE",[1]CALCULATIONS!$B$25,IF(C328="VARCHAR",[1]CALCULATIONS!$B$28+D328,IF(C328="GUID",[1]CALCULATIONS!$B$24,D328))))))</f>
        <v>2002</v>
      </c>
      <c r="G328">
        <f>SUM(F323:F328)</f>
        <v>2149</v>
      </c>
    </row>
    <row r="329" spans="1:8">
      <c r="D329" s="26"/>
      <c r="E329" s="26"/>
    </row>
    <row r="330" spans="1:8">
      <c r="A330" t="s">
        <v>288</v>
      </c>
      <c r="B330" t="s">
        <v>247</v>
      </c>
      <c r="C330" t="s">
        <v>59</v>
      </c>
      <c r="D330" s="26">
        <v>32</v>
      </c>
      <c r="E330" s="26"/>
      <c r="F330">
        <f>IF(C330="NVARCHAR",[1]CALCULATIONS!$B$28+(D330*2),IF(C330="INT",[1]CALCULATIONS!$B$26,IF(C330="FLOAT",[1]CALCULATIONS!$B$27,IF(C330="DATE",[1]CALCULATIONS!$B$25,IF(C330="VARCHAR",[1]CALCULATIONS!$B$28+D330,IF(C330="GUID",[1]CALCULATIONS!$B$24,D330))))))</f>
        <v>34</v>
      </c>
    </row>
    <row r="331" spans="1:8">
      <c r="A331" t="s">
        <v>288</v>
      </c>
      <c r="B331" t="s">
        <v>266</v>
      </c>
      <c r="C331" t="s">
        <v>59</v>
      </c>
      <c r="D331" s="26">
        <v>32</v>
      </c>
      <c r="E331" s="26"/>
      <c r="F331">
        <f>IF(C331="NVARCHAR",[1]CALCULATIONS!$B$28+(D331*2),IF(C331="INT",[1]CALCULATIONS!$B$26,IF(C331="FLOAT",[1]CALCULATIONS!$B$27,IF(C331="DATE",[1]CALCULATIONS!$B$25,IF(C331="VARCHAR",[1]CALCULATIONS!$B$28+D331,IF(C331="GUID",[1]CALCULATIONS!$B$24,D331))))))</f>
        <v>34</v>
      </c>
    </row>
    <row r="332" spans="1:8">
      <c r="A332" t="s">
        <v>288</v>
      </c>
      <c r="B332" t="s">
        <v>267</v>
      </c>
      <c r="C332" t="s">
        <v>59</v>
      </c>
      <c r="D332" s="26">
        <v>32</v>
      </c>
      <c r="E332" s="26"/>
      <c r="F332">
        <f>IF(C332="NVARCHAR",[1]CALCULATIONS!$B$28+(D332*2),IF(C332="INT",[1]CALCULATIONS!$B$26,IF(C332="FLOAT",[1]CALCULATIONS!$B$27,IF(C332="DATE",[1]CALCULATIONS!$B$25,IF(C332="VARCHAR",[1]CALCULATIONS!$B$28+D332,IF(C332="GUID",[1]CALCULATIONS!$B$24,D332))))))</f>
        <v>34</v>
      </c>
    </row>
    <row r="333" spans="1:8">
      <c r="A333" t="s">
        <v>288</v>
      </c>
      <c r="B333" t="s">
        <v>268</v>
      </c>
      <c r="C333" t="s">
        <v>45</v>
      </c>
      <c r="D333" s="26"/>
      <c r="E333" s="26"/>
      <c r="F333">
        <f>IF(C333="NVARCHAR",[1]CALCULATIONS!$B$28+(D333*2),IF(C333="INT",[1]CALCULATIONS!$B$26,IF(C333="FLOAT",[1]CALCULATIONS!$B$27,IF(C333="DATE",[1]CALCULATIONS!$B$25,IF(C333="VARCHAR",[1]CALCULATIONS!$B$28+D333,IF(C333="GUID",[1]CALCULATIONS!$B$24,D333))))))</f>
        <v>4</v>
      </c>
    </row>
    <row r="334" spans="1:8">
      <c r="A334" t="s">
        <v>288</v>
      </c>
      <c r="B334" t="s">
        <v>269</v>
      </c>
      <c r="C334" t="s">
        <v>59</v>
      </c>
      <c r="D334" s="26">
        <v>200</v>
      </c>
      <c r="E334" s="26"/>
      <c r="F334">
        <f>IF(C334="NVARCHAR",[1]CALCULATIONS!$B$28+(D334*2),IF(C334="INT",[1]CALCULATIONS!$B$26,IF(C334="FLOAT",[1]CALCULATIONS!$B$27,IF(C334="DATE",[1]CALCULATIONS!$B$25,IF(C334="VARCHAR",[1]CALCULATIONS!$B$28+D334,IF(C334="GUID",[1]CALCULATIONS!$B$24,D334))))))</f>
        <v>202</v>
      </c>
    </row>
    <row r="335" spans="1:8">
      <c r="A335" t="s">
        <v>288</v>
      </c>
      <c r="B335" t="s">
        <v>270</v>
      </c>
      <c r="C335" t="s">
        <v>51</v>
      </c>
      <c r="D335" s="26">
        <v>80</v>
      </c>
      <c r="E335" s="26"/>
      <c r="F335">
        <f>IF(C335="NVARCHAR",[1]CALCULATIONS!$B$28+(D335*2),IF(C335="INT",[1]CALCULATIONS!$B$26,IF(C335="FLOAT",[1]CALCULATIONS!$B$27,IF(C335="DATE",[1]CALCULATIONS!$B$25,IF(C335="VARCHAR",[1]CALCULATIONS!$B$28+D335,IF(C335="GUID",[1]CALCULATIONS!$B$24,D335))))))</f>
        <v>162</v>
      </c>
    </row>
    <row r="336" spans="1:8">
      <c r="A336" t="s">
        <v>288</v>
      </c>
      <c r="B336" t="s">
        <v>271</v>
      </c>
      <c r="C336" t="s">
        <v>49</v>
      </c>
      <c r="D336" s="26"/>
      <c r="E336" s="26"/>
      <c r="F336">
        <f>IF(C336="NVARCHAR",[1]CALCULATIONS!$B$28+(D336*2),IF(C336="INT",[1]CALCULATIONS!$B$26,IF(C336="FLOAT",[1]CALCULATIONS!$B$27,IF(C336="DATE",[1]CALCULATIONS!$B$25,IF(C336="VARCHAR",[1]CALCULATIONS!$B$28+D336,IF(C336="GUID",[1]CALCULATIONS!$B$24,D336))))))</f>
        <v>7</v>
      </c>
    </row>
    <row r="337" spans="1:8">
      <c r="A337" t="s">
        <v>288</v>
      </c>
      <c r="B337" t="s">
        <v>272</v>
      </c>
      <c r="C337" t="s">
        <v>49</v>
      </c>
      <c r="D337" s="26"/>
      <c r="E337" s="26"/>
      <c r="F337">
        <f>IF(C337="NVARCHAR",[1]CALCULATIONS!$B$28+(D337*2),IF(C337="INT",[1]CALCULATIONS!$B$26,IF(C337="FLOAT",[1]CALCULATIONS!$B$27,IF(C337="DATE",[1]CALCULATIONS!$B$25,IF(C337="VARCHAR",[1]CALCULATIONS!$B$28+D337,IF(C337="GUID",[1]CALCULATIONS!$B$24,D337))))))</f>
        <v>7</v>
      </c>
    </row>
    <row r="338" spans="1:8">
      <c r="A338" t="s">
        <v>288</v>
      </c>
      <c r="B338" t="s">
        <v>273</v>
      </c>
      <c r="C338" t="s">
        <v>250</v>
      </c>
      <c r="D338" s="26"/>
      <c r="E338" s="26"/>
      <c r="F338">
        <v>2</v>
      </c>
    </row>
    <row r="339" spans="1:8">
      <c r="A339" t="s">
        <v>288</v>
      </c>
      <c r="B339" t="s">
        <v>274</v>
      </c>
      <c r="C339" t="s">
        <v>59</v>
      </c>
      <c r="D339" s="26">
        <v>1</v>
      </c>
      <c r="E339" s="26"/>
      <c r="F339">
        <f>IF(C339="NVARCHAR",[1]CALCULATIONS!$B$28+(D339*2),IF(C339="INT",[1]CALCULATIONS!$B$26,IF(C339="FLOAT",[1]CALCULATIONS!$B$27,IF(C339="DATE",[1]CALCULATIONS!$B$25,IF(C339="VARCHAR",[1]CALCULATIONS!$B$28+D339,IF(C339="GUID",[1]CALCULATIONS!$B$24,D339))))))</f>
        <v>3</v>
      </c>
    </row>
    <row r="340" spans="1:8">
      <c r="A340" t="s">
        <v>288</v>
      </c>
      <c r="B340" t="s">
        <v>275</v>
      </c>
      <c r="C340" t="s">
        <v>51</v>
      </c>
      <c r="D340" s="26">
        <v>32767</v>
      </c>
      <c r="E340" s="26"/>
      <c r="F340">
        <f>IF(C340="NVARCHAR",[1]CALCULATIONS!$B$28+(D340*2),IF(C340="INT",[1]CALCULATIONS!$B$26,IF(C340="FLOAT",[1]CALCULATIONS!$B$27,IF(C340="DATE",[1]CALCULATIONS!$B$25,IF(C340="VARCHAR",[1]CALCULATIONS!$B$28+D340,IF(C340="GUID",[1]CALCULATIONS!$B$24,D340))))))</f>
        <v>65536</v>
      </c>
      <c r="H340" t="s">
        <v>276</v>
      </c>
    </row>
    <row r="341" spans="1:8">
      <c r="A341" t="s">
        <v>288</v>
      </c>
      <c r="B341" t="s">
        <v>277</v>
      </c>
      <c r="C341" t="s">
        <v>51</v>
      </c>
      <c r="D341" s="26">
        <v>32767</v>
      </c>
      <c r="E341" s="26"/>
      <c r="F341">
        <f>IF(C341="NVARCHAR",[1]CALCULATIONS!$B$28+(D341*2),IF(C341="INT",[1]CALCULATIONS!$B$26,IF(C341="FLOAT",[1]CALCULATIONS!$B$27,IF(C341="DATE",[1]CALCULATIONS!$B$25,IF(C341="VARCHAR",[1]CALCULATIONS!$B$28+D341,IF(C341="GUID",[1]CALCULATIONS!$B$24,D341))))))</f>
        <v>65536</v>
      </c>
      <c r="H341" t="s">
        <v>276</v>
      </c>
    </row>
    <row r="342" spans="1:8">
      <c r="A342" t="s">
        <v>288</v>
      </c>
      <c r="B342" t="s">
        <v>279</v>
      </c>
      <c r="C342" t="s">
        <v>51</v>
      </c>
      <c r="D342" s="26">
        <v>14</v>
      </c>
      <c r="E342" s="26"/>
      <c r="F342">
        <f>IF(C342="NVARCHAR",[1]CALCULATIONS!$B$28+(D342*2),IF(C342="INT",[1]CALCULATIONS!$B$26,IF(C342="FLOAT",[1]CALCULATIONS!$B$27,IF(C342="DATE",[1]CALCULATIONS!$B$25,IF(C342="VARCHAR",[1]CALCULATIONS!$B$28+D342,IF(C342="GUID",[1]CALCULATIONS!$B$24,D342))))))</f>
        <v>30</v>
      </c>
    </row>
    <row r="343" spans="1:8">
      <c r="A343" t="s">
        <v>288</v>
      </c>
      <c r="B343" t="s">
        <v>280</v>
      </c>
      <c r="C343" t="s">
        <v>51</v>
      </c>
      <c r="D343" s="26">
        <v>32767</v>
      </c>
      <c r="E343" s="26"/>
      <c r="F343">
        <f>IF(C343="NVARCHAR",[1]CALCULATIONS!$B$28+(D343*2),IF(C343="INT",[1]CALCULATIONS!$B$26,IF(C343="FLOAT",[1]CALCULATIONS!$B$27,IF(C343="DATE",[1]CALCULATIONS!$B$25,IF(C343="VARCHAR",[1]CALCULATIONS!$B$28+D343,IF(C343="GUID",[1]CALCULATIONS!$B$24,D343))))))</f>
        <v>65536</v>
      </c>
      <c r="H343" t="s">
        <v>276</v>
      </c>
    </row>
    <row r="344" spans="1:8">
      <c r="A344" t="s">
        <v>288</v>
      </c>
      <c r="B344" t="s">
        <v>281</v>
      </c>
      <c r="C344" t="s">
        <v>51</v>
      </c>
      <c r="D344" s="26">
        <v>32767</v>
      </c>
      <c r="E344" s="26"/>
      <c r="F344">
        <f>IF(C344="NVARCHAR",[1]CALCULATIONS!$B$28+(D344*2),IF(C344="INT",[1]CALCULATIONS!$B$26,IF(C344="FLOAT",[1]CALCULATIONS!$B$27,IF(C344="DATE",[1]CALCULATIONS!$B$25,IF(C344="VARCHAR",[1]CALCULATIONS!$B$28+D344,IF(C344="GUID",[1]CALCULATIONS!$B$24,D344))))))</f>
        <v>65536</v>
      </c>
      <c r="H344" t="s">
        <v>276</v>
      </c>
    </row>
    <row r="345" spans="1:8">
      <c r="A345" t="s">
        <v>288</v>
      </c>
      <c r="B345" t="s">
        <v>282</v>
      </c>
      <c r="C345" t="s">
        <v>59</v>
      </c>
      <c r="D345" s="26">
        <v>10</v>
      </c>
      <c r="E345" s="26"/>
      <c r="F345">
        <f>IF(C345="NVARCHAR",[1]CALCULATIONS!$B$28+(D345*2),IF(C345="INT",[1]CALCULATIONS!$B$26,IF(C345="FLOAT",[1]CALCULATIONS!$B$27,IF(C345="DATE",[1]CALCULATIONS!$B$25,IF(C345="VARCHAR",[1]CALCULATIONS!$B$28+D345,IF(C345="GUID",[1]CALCULATIONS!$B$24,D345))))))</f>
        <v>12</v>
      </c>
    </row>
    <row r="346" spans="1:8">
      <c r="A346" t="s">
        <v>288</v>
      </c>
      <c r="B346" t="s">
        <v>283</v>
      </c>
      <c r="C346" t="s">
        <v>51</v>
      </c>
      <c r="D346" s="26">
        <v>32767</v>
      </c>
      <c r="E346" s="26"/>
      <c r="F346">
        <f>IF(C346="NVARCHAR",[1]CALCULATIONS!$B$28+(D346*2),IF(C346="INT",[1]CALCULATIONS!$B$26,IF(C346="FLOAT",[1]CALCULATIONS!$B$27,IF(C346="DATE",[1]CALCULATIONS!$B$25,IF(C346="VARCHAR",[1]CALCULATIONS!$B$28+D346,IF(C346="GUID",[1]CALCULATIONS!$B$24,D346))))))</f>
        <v>65536</v>
      </c>
      <c r="H346" t="s">
        <v>276</v>
      </c>
    </row>
    <row r="347" spans="1:8">
      <c r="A347" t="s">
        <v>288</v>
      </c>
      <c r="B347" t="s">
        <v>254</v>
      </c>
      <c r="C347" t="s">
        <v>51</v>
      </c>
      <c r="D347" s="26">
        <v>20</v>
      </c>
      <c r="E347" s="26"/>
      <c r="F347">
        <f>IF(C347="NVARCHAR",[1]CALCULATIONS!$B$28+(D347*2),IF(C347="INT",[1]CALCULATIONS!$B$26,IF(C347="FLOAT",[1]CALCULATIONS!$B$27,IF(C347="DATE",[1]CALCULATIONS!$B$25,IF(C347="VARCHAR",[1]CALCULATIONS!$B$28+D347,IF(C347="GUID",[1]CALCULATIONS!$B$24,D347))))))</f>
        <v>42</v>
      </c>
    </row>
    <row r="348" spans="1:8">
      <c r="A348" t="s">
        <v>288</v>
      </c>
      <c r="B348" t="s">
        <v>255</v>
      </c>
      <c r="C348" t="s">
        <v>49</v>
      </c>
      <c r="D348" s="26"/>
      <c r="E348" s="26"/>
      <c r="F348">
        <f>IF(C348="NVARCHAR",[1]CALCULATIONS!$B$28+(D348*2),IF(C348="INT",[1]CALCULATIONS!$B$26,IF(C348="FLOAT",[1]CALCULATIONS!$B$27,IF(C348="DATE",[1]CALCULATIONS!$B$25,IF(C348="VARCHAR",[1]CALCULATIONS!$B$28+D348,IF(C348="GUID",[1]CALCULATIONS!$B$24,D348))))))</f>
        <v>7</v>
      </c>
    </row>
    <row r="349" spans="1:8">
      <c r="A349" t="s">
        <v>288</v>
      </c>
      <c r="B349" t="s">
        <v>256</v>
      </c>
      <c r="C349" t="s">
        <v>51</v>
      </c>
      <c r="D349" s="26">
        <v>20</v>
      </c>
      <c r="E349" s="26"/>
      <c r="F349">
        <f>IF(C349="NVARCHAR",[1]CALCULATIONS!$B$28+(D349*2),IF(C349="INT",[1]CALCULATIONS!$B$26,IF(C349="FLOAT",[1]CALCULATIONS!$B$27,IF(C349="DATE",[1]CALCULATIONS!$B$25,IF(C349="VARCHAR",[1]CALCULATIONS!$B$28+D349,IF(C349="GUID",[1]CALCULATIONS!$B$24,D349))))))</f>
        <v>42</v>
      </c>
    </row>
    <row r="350" spans="1:8">
      <c r="A350" t="s">
        <v>288</v>
      </c>
      <c r="B350" t="s">
        <v>257</v>
      </c>
      <c r="C350" t="s">
        <v>49</v>
      </c>
      <c r="D350" s="26"/>
      <c r="E350" s="26"/>
      <c r="F350">
        <f>IF(C350="NVARCHAR",[1]CALCULATIONS!$B$28+(D350*2),IF(C350="INT",[1]CALCULATIONS!$B$26,IF(C350="FLOAT",[1]CALCULATIONS!$B$27,IF(C350="DATE",[1]CALCULATIONS!$B$25,IF(C350="VARCHAR",[1]CALCULATIONS!$B$28+D350,IF(C350="GUID",[1]CALCULATIONS!$B$24,D350))))))</f>
        <v>7</v>
      </c>
      <c r="G350">
        <f>SUM(F330:F350)</f>
        <v>328309</v>
      </c>
    </row>
    <row r="351" spans="1:8">
      <c r="D351" s="26"/>
      <c r="E351" s="26"/>
    </row>
    <row r="352" spans="1:8">
      <c r="A352" t="s">
        <v>289</v>
      </c>
      <c r="B352" t="s">
        <v>247</v>
      </c>
      <c r="C352" s="3" t="s">
        <v>59</v>
      </c>
      <c r="D352" s="26">
        <v>32</v>
      </c>
      <c r="E352" s="26"/>
      <c r="F352">
        <f>IF(C352="NVARCHAR",[1]CALCULATIONS!$B$28+(D352*2),IF(C352="INT",[1]CALCULATIONS!$B$26,IF(C352="FLOAT",[1]CALCULATIONS!$B$27,IF(C352="DATE",[1]CALCULATIONS!$B$25,IF(C352="VARCHAR",[1]CALCULATIONS!$B$28+D352,IF(C352="GUID",[1]CALCULATIONS!$B$24,D352))))))</f>
        <v>34</v>
      </c>
    </row>
    <row r="353" spans="1:6">
      <c r="A353" t="s">
        <v>289</v>
      </c>
      <c r="B353" t="s">
        <v>266</v>
      </c>
      <c r="C353" s="3" t="s">
        <v>59</v>
      </c>
      <c r="D353" s="26">
        <v>32</v>
      </c>
      <c r="E353" s="26"/>
      <c r="F353">
        <f>IF(C353="NVARCHAR",[1]CALCULATIONS!$B$28+(D353*2),IF(C353="INT",[1]CALCULATIONS!$B$26,IF(C353="FLOAT",[1]CALCULATIONS!$B$27,IF(C353="DATE",[1]CALCULATIONS!$B$25,IF(C353="VARCHAR",[1]CALCULATIONS!$B$28+D353,IF(C353="GUID",[1]CALCULATIONS!$B$24,D353))))))</f>
        <v>34</v>
      </c>
    </row>
    <row r="354" spans="1:6">
      <c r="A354" t="s">
        <v>289</v>
      </c>
      <c r="B354" t="s">
        <v>273</v>
      </c>
      <c r="C354" s="3" t="s">
        <v>250</v>
      </c>
      <c r="D354" s="26"/>
      <c r="E354" s="26"/>
      <c r="F354">
        <v>2</v>
      </c>
    </row>
    <row r="355" spans="1:6">
      <c r="A355" t="s">
        <v>289</v>
      </c>
      <c r="B355" t="s">
        <v>290</v>
      </c>
      <c r="C355" s="3" t="s">
        <v>49</v>
      </c>
      <c r="D355" s="26"/>
      <c r="E355" s="26"/>
      <c r="F355">
        <f>IF(C355="NVARCHAR",[1]CALCULATIONS!$B$28+(D355*2),IF(C355="INT",[1]CALCULATIONS!$B$26,IF(C355="FLOAT",[1]CALCULATIONS!$B$27,IF(C355="DATE",[1]CALCULATIONS!$B$25,IF(C355="VARCHAR",[1]CALCULATIONS!$B$28+D355,IF(C355="GUID",[1]CALCULATIONS!$B$24,D355))))))</f>
        <v>7</v>
      </c>
    </row>
    <row r="356" spans="1:6">
      <c r="A356" t="s">
        <v>289</v>
      </c>
      <c r="B356" t="s">
        <v>291</v>
      </c>
      <c r="C356" s="3" t="s">
        <v>49</v>
      </c>
      <c r="D356" s="26"/>
      <c r="E356" s="26"/>
      <c r="F356">
        <f>IF(C356="NVARCHAR",[1]CALCULATIONS!$B$28+(D356*2),IF(C356="INT",[1]CALCULATIONS!$B$26,IF(C356="FLOAT",[1]CALCULATIONS!$B$27,IF(C356="DATE",[1]CALCULATIONS!$B$25,IF(C356="VARCHAR",[1]CALCULATIONS!$B$28+D356,IF(C356="GUID",[1]CALCULATIONS!$B$24,D356))))))</f>
        <v>7</v>
      </c>
    </row>
    <row r="357" spans="1:6">
      <c r="A357" t="s">
        <v>289</v>
      </c>
      <c r="B357" t="s">
        <v>271</v>
      </c>
      <c r="C357" s="3" t="s">
        <v>49</v>
      </c>
      <c r="D357" s="26"/>
      <c r="E357" s="26"/>
      <c r="F357">
        <f>IF(C357="NVARCHAR",[1]CALCULATIONS!$B$28+(D357*2),IF(C357="INT",[1]CALCULATIONS!$B$26,IF(C357="FLOAT",[1]CALCULATIONS!$B$27,IF(C357="DATE",[1]CALCULATIONS!$B$25,IF(C357="VARCHAR",[1]CALCULATIONS!$B$28+D357,IF(C357="GUID",[1]CALCULATIONS!$B$24,D357))))))</f>
        <v>7</v>
      </c>
    </row>
    <row r="358" spans="1:6">
      <c r="A358" t="s">
        <v>289</v>
      </c>
      <c r="B358" t="s">
        <v>272</v>
      </c>
      <c r="C358" s="3" t="s">
        <v>49</v>
      </c>
      <c r="D358" s="26"/>
      <c r="E358" s="26"/>
      <c r="F358">
        <f>IF(C358="NVARCHAR",[1]CALCULATIONS!$B$28+(D358*2),IF(C358="INT",[1]CALCULATIONS!$B$26,IF(C358="FLOAT",[1]CALCULATIONS!$B$27,IF(C358="DATE",[1]CALCULATIONS!$B$25,IF(C358="VARCHAR",[1]CALCULATIONS!$B$28+D358,IF(C358="GUID",[1]CALCULATIONS!$B$24,D358))))))</f>
        <v>7</v>
      </c>
    </row>
    <row r="359" spans="1:6">
      <c r="A359" t="s">
        <v>289</v>
      </c>
      <c r="B359" t="s">
        <v>292</v>
      </c>
      <c r="C359" s="3" t="s">
        <v>51</v>
      </c>
      <c r="D359" s="26">
        <v>20</v>
      </c>
      <c r="E359" s="26"/>
      <c r="F359">
        <f>IF(C359="NVARCHAR",[1]CALCULATIONS!$B$28+(D359*2),IF(C359="INT",[1]CALCULATIONS!$B$26,IF(C359="FLOAT",[1]CALCULATIONS!$B$27,IF(C359="DATE",[1]CALCULATIONS!$B$25,IF(C359="VARCHAR",[1]CALCULATIONS!$B$28+D359,IF(C359="GUID",[1]CALCULATIONS!$B$24,D359))))))</f>
        <v>42</v>
      </c>
    </row>
    <row r="360" spans="1:6">
      <c r="A360" t="s">
        <v>289</v>
      </c>
      <c r="B360" t="s">
        <v>270</v>
      </c>
      <c r="C360" s="3" t="s">
        <v>51</v>
      </c>
      <c r="D360" s="26">
        <v>250</v>
      </c>
      <c r="E360" s="26"/>
      <c r="F360">
        <f>IF(C360="NVARCHAR",[1]CALCULATIONS!$B$28+(D360*2),IF(C360="INT",[1]CALCULATIONS!$B$26,IF(C360="FLOAT",[1]CALCULATIONS!$B$27,IF(C360="DATE",[1]CALCULATIONS!$B$25,IF(C360="VARCHAR",[1]CALCULATIONS!$B$28+D360,IF(C360="GUID",[1]CALCULATIONS!$B$24,D360))))))</f>
        <v>502</v>
      </c>
    </row>
    <row r="361" spans="1:6">
      <c r="A361" t="s">
        <v>289</v>
      </c>
      <c r="B361" t="s">
        <v>293</v>
      </c>
      <c r="C361" s="3" t="s">
        <v>59</v>
      </c>
      <c r="D361" s="26">
        <v>1</v>
      </c>
      <c r="E361" s="26"/>
      <c r="F361">
        <f>IF(C361="NVARCHAR",[1]CALCULATIONS!$B$28+(D361*2),IF(C361="INT",[1]CALCULATIONS!$B$26,IF(C361="FLOAT",[1]CALCULATIONS!$B$27,IF(C361="DATE",[1]CALCULATIONS!$B$25,IF(C361="VARCHAR",[1]CALCULATIONS!$B$28+D361,IF(C361="GUID",[1]CALCULATIONS!$B$24,D361))))))</f>
        <v>3</v>
      </c>
    </row>
    <row r="362" spans="1:6">
      <c r="A362" t="s">
        <v>289</v>
      </c>
      <c r="B362" t="s">
        <v>294</v>
      </c>
      <c r="C362" s="3" t="s">
        <v>59</v>
      </c>
      <c r="D362" s="26">
        <v>1</v>
      </c>
      <c r="E362" s="26"/>
      <c r="F362">
        <f>IF(C362="NVARCHAR",[1]CALCULATIONS!$B$28+(D362*2),IF(C362="INT",[1]CALCULATIONS!$B$26,IF(C362="FLOAT",[1]CALCULATIONS!$B$27,IF(C362="DATE",[1]CALCULATIONS!$B$25,IF(C362="VARCHAR",[1]CALCULATIONS!$B$28+D362,IF(C362="GUID",[1]CALCULATIONS!$B$24,D362))))))</f>
        <v>3</v>
      </c>
    </row>
    <row r="363" spans="1:6">
      <c r="A363" t="s">
        <v>289</v>
      </c>
      <c r="B363" t="s">
        <v>295</v>
      </c>
      <c r="C363" s="3" t="s">
        <v>51</v>
      </c>
      <c r="D363" s="26">
        <v>20</v>
      </c>
      <c r="E363" s="26"/>
      <c r="F363">
        <f>IF(C363="NVARCHAR",[1]CALCULATIONS!$B$28+(D363*2),IF(C363="INT",[1]CALCULATIONS!$B$26,IF(C363="FLOAT",[1]CALCULATIONS!$B$27,IF(C363="DATE",[1]CALCULATIONS!$B$25,IF(C363="VARCHAR",[1]CALCULATIONS!$B$28+D363,IF(C363="GUID",[1]CALCULATIONS!$B$24,D363))))))</f>
        <v>42</v>
      </c>
    </row>
    <row r="364" spans="1:6">
      <c r="A364" t="s">
        <v>289</v>
      </c>
      <c r="B364" t="s">
        <v>296</v>
      </c>
      <c r="C364" s="3" t="s">
        <v>45</v>
      </c>
      <c r="D364" s="26"/>
      <c r="E364" s="26"/>
      <c r="F364">
        <f>IF(C364="NVARCHAR",[1]CALCULATIONS!$B$28+(D364*2),IF(C364="INT",[1]CALCULATIONS!$B$26,IF(C364="FLOAT",[1]CALCULATIONS!$B$27,IF(C364="DATE",[1]CALCULATIONS!$B$25,IF(C364="VARCHAR",[1]CALCULATIONS!$B$28+D364,IF(C364="GUID",[1]CALCULATIONS!$B$24,D364))))))</f>
        <v>4</v>
      </c>
    </row>
    <row r="365" spans="1:6">
      <c r="A365" t="s">
        <v>289</v>
      </c>
      <c r="B365" t="s">
        <v>297</v>
      </c>
      <c r="C365" s="3" t="s">
        <v>250</v>
      </c>
      <c r="D365" s="26"/>
      <c r="E365" s="26"/>
      <c r="F365">
        <v>2</v>
      </c>
    </row>
    <row r="366" spans="1:6">
      <c r="A366" t="s">
        <v>289</v>
      </c>
      <c r="B366" t="s">
        <v>298</v>
      </c>
      <c r="C366" s="3" t="s">
        <v>59</v>
      </c>
      <c r="D366" s="26">
        <v>1</v>
      </c>
      <c r="E366" s="26"/>
      <c r="F366">
        <f>IF(C366="NVARCHAR",[1]CALCULATIONS!$B$28+(D366*2),IF(C366="INT",[1]CALCULATIONS!$B$26,IF(C366="FLOAT",[1]CALCULATIONS!$B$27,IF(C366="DATE",[1]CALCULATIONS!$B$25,IF(C366="VARCHAR",[1]CALCULATIONS!$B$28+D366,IF(C366="GUID",[1]CALCULATIONS!$B$24,D366))))))</f>
        <v>3</v>
      </c>
    </row>
    <row r="367" spans="1:6">
      <c r="A367" t="s">
        <v>289</v>
      </c>
      <c r="B367" t="s">
        <v>299</v>
      </c>
      <c r="C367" s="3" t="s">
        <v>250</v>
      </c>
      <c r="D367" s="26"/>
      <c r="E367" s="26"/>
      <c r="F367">
        <v>2</v>
      </c>
    </row>
    <row r="368" spans="1:6">
      <c r="A368" t="s">
        <v>289</v>
      </c>
      <c r="B368" t="s">
        <v>300</v>
      </c>
      <c r="C368" s="3" t="s">
        <v>59</v>
      </c>
      <c r="D368" s="26">
        <v>1</v>
      </c>
      <c r="E368" s="26"/>
      <c r="F368">
        <f>IF(C368="NVARCHAR",[1]CALCULATIONS!$B$28+(D368*2),IF(C368="INT",[1]CALCULATIONS!$B$26,IF(C368="FLOAT",[1]CALCULATIONS!$B$27,IF(C368="DATE",[1]CALCULATIONS!$B$25,IF(C368="VARCHAR",[1]CALCULATIONS!$B$28+D368,IF(C368="GUID",[1]CALCULATIONS!$B$24,D368))))))</f>
        <v>3</v>
      </c>
    </row>
    <row r="369" spans="1:6">
      <c r="A369" t="s">
        <v>289</v>
      </c>
      <c r="B369" t="s">
        <v>301</v>
      </c>
      <c r="C369" s="3" t="s">
        <v>59</v>
      </c>
      <c r="D369" s="26">
        <v>1</v>
      </c>
      <c r="E369" s="26"/>
      <c r="F369">
        <f>IF(C369="NVARCHAR",[1]CALCULATIONS!$B$28+(D369*2),IF(C369="INT",[1]CALCULATIONS!$B$26,IF(C369="FLOAT",[1]CALCULATIONS!$B$27,IF(C369="DATE",[1]CALCULATIONS!$B$25,IF(C369="VARCHAR",[1]CALCULATIONS!$B$28+D369,IF(C369="GUID",[1]CALCULATIONS!$B$24,D369))))))</f>
        <v>3</v>
      </c>
    </row>
    <row r="370" spans="1:6">
      <c r="A370" t="s">
        <v>289</v>
      </c>
      <c r="B370" t="s">
        <v>302</v>
      </c>
      <c r="C370" s="3" t="s">
        <v>59</v>
      </c>
      <c r="D370" s="26">
        <v>1</v>
      </c>
      <c r="E370" s="26"/>
      <c r="F370">
        <f>IF(C370="NVARCHAR",[1]CALCULATIONS!$B$28+(D370*2),IF(C370="INT",[1]CALCULATIONS!$B$26,IF(C370="FLOAT",[1]CALCULATIONS!$B$27,IF(C370="DATE",[1]CALCULATIONS!$B$25,IF(C370="VARCHAR",[1]CALCULATIONS!$B$28+D370,IF(C370="GUID",[1]CALCULATIONS!$B$24,D370))))))</f>
        <v>3</v>
      </c>
    </row>
    <row r="371" spans="1:6">
      <c r="A371" t="s">
        <v>289</v>
      </c>
      <c r="B371" t="s">
        <v>303</v>
      </c>
      <c r="C371" s="3" t="s">
        <v>59</v>
      </c>
      <c r="D371" s="26">
        <v>1</v>
      </c>
      <c r="E371" s="26"/>
      <c r="F371">
        <f>IF(C371="NVARCHAR",[1]CALCULATIONS!$B$28+(D371*2),IF(C371="INT",[1]CALCULATIONS!$B$26,IF(C371="FLOAT",[1]CALCULATIONS!$B$27,IF(C371="DATE",[1]CALCULATIONS!$B$25,IF(C371="VARCHAR",[1]CALCULATIONS!$B$28+D371,IF(C371="GUID",[1]CALCULATIONS!$B$24,D371))))))</f>
        <v>3</v>
      </c>
    </row>
    <row r="372" spans="1:6">
      <c r="A372" t="s">
        <v>289</v>
      </c>
      <c r="B372" t="s">
        <v>304</v>
      </c>
      <c r="C372" s="3" t="s">
        <v>59</v>
      </c>
      <c r="D372" s="26">
        <v>1</v>
      </c>
      <c r="E372" s="26"/>
      <c r="F372">
        <f>IF(C372="NVARCHAR",[1]CALCULATIONS!$B$28+(D372*2),IF(C372="INT",[1]CALCULATIONS!$B$26,IF(C372="FLOAT",[1]CALCULATIONS!$B$27,IF(C372="DATE",[1]CALCULATIONS!$B$25,IF(C372="VARCHAR",[1]CALCULATIONS!$B$28+D372,IF(C372="GUID",[1]CALCULATIONS!$B$24,D372))))))</f>
        <v>3</v>
      </c>
    </row>
    <row r="373" spans="1:6">
      <c r="A373" t="s">
        <v>289</v>
      </c>
      <c r="B373" t="s">
        <v>305</v>
      </c>
      <c r="C373" s="3" t="s">
        <v>59</v>
      </c>
      <c r="D373" s="26">
        <v>1</v>
      </c>
      <c r="E373" s="26"/>
      <c r="F373">
        <f>IF(C373="NVARCHAR",[1]CALCULATIONS!$B$28+(D373*2),IF(C373="INT",[1]CALCULATIONS!$B$26,IF(C373="FLOAT",[1]CALCULATIONS!$B$27,IF(C373="DATE",[1]CALCULATIONS!$B$25,IF(C373="VARCHAR",[1]CALCULATIONS!$B$28+D373,IF(C373="GUID",[1]CALCULATIONS!$B$24,D373))))))</f>
        <v>3</v>
      </c>
    </row>
    <row r="374" spans="1:6">
      <c r="A374" t="s">
        <v>289</v>
      </c>
      <c r="B374" t="s">
        <v>306</v>
      </c>
      <c r="C374" s="3" t="s">
        <v>59</v>
      </c>
      <c r="D374" s="26">
        <v>1</v>
      </c>
      <c r="E374" s="26"/>
      <c r="F374">
        <f>IF(C374="NVARCHAR",[1]CALCULATIONS!$B$28+(D374*2),IF(C374="INT",[1]CALCULATIONS!$B$26,IF(C374="FLOAT",[1]CALCULATIONS!$B$27,IF(C374="DATE",[1]CALCULATIONS!$B$25,IF(C374="VARCHAR",[1]CALCULATIONS!$B$28+D374,IF(C374="GUID",[1]CALCULATIONS!$B$24,D374))))))</f>
        <v>3</v>
      </c>
    </row>
    <row r="375" spans="1:6">
      <c r="A375" t="s">
        <v>289</v>
      </c>
      <c r="B375" t="s">
        <v>307</v>
      </c>
      <c r="C375" s="3" t="s">
        <v>250</v>
      </c>
      <c r="D375" s="26"/>
      <c r="E375" s="26"/>
      <c r="F375">
        <v>2</v>
      </c>
    </row>
    <row r="376" spans="1:6">
      <c r="A376" t="s">
        <v>289</v>
      </c>
      <c r="B376" t="s">
        <v>308</v>
      </c>
      <c r="C376" s="3" t="s">
        <v>250</v>
      </c>
      <c r="D376" s="26"/>
      <c r="E376" s="26"/>
      <c r="F376">
        <v>2</v>
      </c>
    </row>
    <row r="377" spans="1:6">
      <c r="A377" t="s">
        <v>289</v>
      </c>
      <c r="B377" t="s">
        <v>309</v>
      </c>
      <c r="C377" s="3" t="s">
        <v>250</v>
      </c>
      <c r="D377" s="26"/>
      <c r="E377" s="26"/>
      <c r="F377">
        <v>2</v>
      </c>
    </row>
    <row r="378" spans="1:6">
      <c r="A378" t="s">
        <v>289</v>
      </c>
      <c r="B378" t="s">
        <v>310</v>
      </c>
      <c r="C378" s="3" t="s">
        <v>250</v>
      </c>
      <c r="D378" s="26"/>
      <c r="E378" s="26"/>
      <c r="F378">
        <v>2</v>
      </c>
    </row>
    <row r="379" spans="1:6">
      <c r="A379" t="s">
        <v>289</v>
      </c>
      <c r="B379" t="s">
        <v>311</v>
      </c>
      <c r="C379" s="3" t="s">
        <v>49</v>
      </c>
      <c r="D379" s="26"/>
      <c r="E379" s="26"/>
      <c r="F379">
        <f>IF(C379="NVARCHAR",[1]CALCULATIONS!$B$28+(D379*2),IF(C379="INT",[1]CALCULATIONS!$B$26,IF(C379="FLOAT",[1]CALCULATIONS!$B$27,IF(C379="DATE",[1]CALCULATIONS!$B$25,IF(C379="VARCHAR",[1]CALCULATIONS!$B$28+D379,IF(C379="GUID",[1]CALCULATIONS!$B$24,D379))))))</f>
        <v>7</v>
      </c>
    </row>
    <row r="380" spans="1:6">
      <c r="A380" t="s">
        <v>289</v>
      </c>
      <c r="B380" t="s">
        <v>312</v>
      </c>
      <c r="C380" s="3" t="s">
        <v>59</v>
      </c>
      <c r="D380" s="26">
        <v>1</v>
      </c>
      <c r="E380" s="26"/>
      <c r="F380">
        <f>IF(C380="NVARCHAR",[1]CALCULATIONS!$B$28+(D380*2),IF(C380="INT",[1]CALCULATIONS!$B$26,IF(C380="FLOAT",[1]CALCULATIONS!$B$27,IF(C380="DATE",[1]CALCULATIONS!$B$25,IF(C380="VARCHAR",[1]CALCULATIONS!$B$28+D380,IF(C380="GUID",[1]CALCULATIONS!$B$24,D380))))))</f>
        <v>3</v>
      </c>
    </row>
    <row r="381" spans="1:6">
      <c r="A381" t="s">
        <v>289</v>
      </c>
      <c r="B381" t="s">
        <v>313</v>
      </c>
      <c r="C381" s="3" t="s">
        <v>49</v>
      </c>
      <c r="D381" s="26"/>
      <c r="E381" s="26"/>
      <c r="F381">
        <f>IF(C381="NVARCHAR",[1]CALCULATIONS!$B$28+(D381*2),IF(C381="INT",[1]CALCULATIONS!$B$26,IF(C381="FLOAT",[1]CALCULATIONS!$B$27,IF(C381="DATE",[1]CALCULATIONS!$B$25,IF(C381="VARCHAR",[1]CALCULATIONS!$B$28+D381,IF(C381="GUID",[1]CALCULATIONS!$B$24,D381))))))</f>
        <v>7</v>
      </c>
    </row>
    <row r="382" spans="1:6">
      <c r="A382" t="s">
        <v>289</v>
      </c>
      <c r="B382" t="s">
        <v>314</v>
      </c>
      <c r="C382" s="3" t="s">
        <v>250</v>
      </c>
      <c r="D382" s="26"/>
      <c r="E382" s="26"/>
      <c r="F382">
        <v>2</v>
      </c>
    </row>
    <row r="383" spans="1:6">
      <c r="A383" t="s">
        <v>289</v>
      </c>
      <c r="B383" t="s">
        <v>315</v>
      </c>
      <c r="C383" s="3" t="s">
        <v>250</v>
      </c>
      <c r="D383" s="26"/>
      <c r="E383" s="26"/>
      <c r="F383">
        <v>2</v>
      </c>
    </row>
    <row r="384" spans="1:6">
      <c r="A384" t="s">
        <v>289</v>
      </c>
      <c r="B384" t="s">
        <v>316</v>
      </c>
      <c r="C384" s="3" t="s">
        <v>250</v>
      </c>
      <c r="D384" s="26"/>
      <c r="E384" s="26"/>
      <c r="F384">
        <v>2</v>
      </c>
    </row>
    <row r="385" spans="1:7">
      <c r="A385" t="s">
        <v>289</v>
      </c>
      <c r="B385" t="s">
        <v>317</v>
      </c>
      <c r="C385" s="3" t="s">
        <v>59</v>
      </c>
      <c r="D385" s="26">
        <v>1</v>
      </c>
      <c r="E385" s="26"/>
      <c r="F385">
        <f>IF(C385="NVARCHAR",[1]CALCULATIONS!$B$28+(D385*2),IF(C385="INT",[1]CALCULATIONS!$B$26,IF(C385="FLOAT",[1]CALCULATIONS!$B$27,IF(C385="DATE",[1]CALCULATIONS!$B$25,IF(C385="VARCHAR",[1]CALCULATIONS!$B$28+D385,IF(C385="GUID",[1]CALCULATIONS!$B$24,D385))))))</f>
        <v>3</v>
      </c>
    </row>
    <row r="386" spans="1:7">
      <c r="A386" t="s">
        <v>289</v>
      </c>
      <c r="B386" t="s">
        <v>318</v>
      </c>
      <c r="C386" s="3" t="s">
        <v>59</v>
      </c>
      <c r="D386" s="26">
        <v>32</v>
      </c>
      <c r="E386" s="26"/>
      <c r="F386">
        <f>IF(C386="NVARCHAR",[1]CALCULATIONS!$B$28+(D386*2),IF(C386="INT",[1]CALCULATIONS!$B$26,IF(C386="FLOAT",[1]CALCULATIONS!$B$27,IF(C386="DATE",[1]CALCULATIONS!$B$25,IF(C386="VARCHAR",[1]CALCULATIONS!$B$28+D386,IF(C386="GUID",[1]CALCULATIONS!$B$24,D386))))))</f>
        <v>34</v>
      </c>
    </row>
    <row r="387" spans="1:7">
      <c r="A387" t="s">
        <v>289</v>
      </c>
      <c r="B387" t="s">
        <v>319</v>
      </c>
      <c r="C387" s="3" t="s">
        <v>43</v>
      </c>
      <c r="D387" s="26"/>
      <c r="E387" s="26"/>
      <c r="F387">
        <f>IF(C387="NVARCHAR",[1]CALCULATIONS!$B$28+(D387*2),IF(C387="INT",[1]CALCULATIONS!$B$26,IF(C387="FLOAT",[1]CALCULATIONS!$B$27,IF(C387="DATE",[1]CALCULATIONS!$B$25,IF(C387="VARCHAR",[1]CALCULATIONS!$B$28+D387,IF(C387="GUID",[1]CALCULATIONS!$B$24,D387))))))</f>
        <v>24</v>
      </c>
      <c r="G387">
        <f>SUM(F352:F387)</f>
        <v>814</v>
      </c>
    </row>
    <row r="388" spans="1:7">
      <c r="D388" s="26"/>
      <c r="E388" s="26"/>
    </row>
    <row r="389" spans="1:7">
      <c r="A389" t="s">
        <v>320</v>
      </c>
      <c r="B389" t="s">
        <v>247</v>
      </c>
      <c r="C389" s="3" t="s">
        <v>59</v>
      </c>
      <c r="D389" s="26">
        <v>32</v>
      </c>
      <c r="E389" s="26"/>
      <c r="F389">
        <f>IF(C389="NVARCHAR",[1]CALCULATIONS!$B$28+(D389*2),IF(C389="INT",[1]CALCULATIONS!$B$26,IF(C389="FLOAT",[1]CALCULATIONS!$B$27,IF(C389="DATE",[1]CALCULATIONS!$B$25,IF(C389="VARCHAR",[1]CALCULATIONS!$B$28+D389,IF(C389="GUID",[1]CALCULATIONS!$B$24,D389))))))</f>
        <v>34</v>
      </c>
    </row>
    <row r="390" spans="1:7">
      <c r="A390" t="s">
        <v>320</v>
      </c>
      <c r="B390" t="s">
        <v>266</v>
      </c>
      <c r="C390" s="3" t="s">
        <v>59</v>
      </c>
      <c r="D390" s="26">
        <v>32</v>
      </c>
      <c r="E390" s="26"/>
      <c r="F390">
        <f>IF(C390="NVARCHAR",[1]CALCULATIONS!$B$28+(D390*2),IF(C390="INT",[1]CALCULATIONS!$B$26,IF(C390="FLOAT",[1]CALCULATIONS!$B$27,IF(C390="DATE",[1]CALCULATIONS!$B$25,IF(C390="VARCHAR",[1]CALCULATIONS!$B$28+D390,IF(C390="GUID",[1]CALCULATIONS!$B$24,D390))))))</f>
        <v>34</v>
      </c>
    </row>
    <row r="391" spans="1:7">
      <c r="A391" t="s">
        <v>320</v>
      </c>
      <c r="B391" t="s">
        <v>273</v>
      </c>
      <c r="C391" s="3" t="s">
        <v>250</v>
      </c>
      <c r="D391" s="26"/>
      <c r="E391" s="26"/>
      <c r="F391">
        <v>2</v>
      </c>
    </row>
    <row r="392" spans="1:7">
      <c r="A392" t="s">
        <v>320</v>
      </c>
      <c r="B392" t="s">
        <v>290</v>
      </c>
      <c r="C392" s="3" t="s">
        <v>49</v>
      </c>
      <c r="D392" s="26"/>
      <c r="E392" s="26"/>
      <c r="F392">
        <f>IF(C392="NVARCHAR",[1]CALCULATIONS!$B$28+(D392*2),IF(C392="INT",[1]CALCULATIONS!$B$26,IF(C392="FLOAT",[1]CALCULATIONS!$B$27,IF(C392="DATE",[1]CALCULATIONS!$B$25,IF(C392="VARCHAR",[1]CALCULATIONS!$B$28+D392,IF(C392="GUID",[1]CALCULATIONS!$B$24,D392))))))</f>
        <v>7</v>
      </c>
    </row>
    <row r="393" spans="1:7">
      <c r="A393" t="s">
        <v>320</v>
      </c>
      <c r="B393" t="s">
        <v>291</v>
      </c>
      <c r="C393" s="3" t="s">
        <v>49</v>
      </c>
      <c r="D393" s="26"/>
      <c r="E393" s="26"/>
      <c r="F393">
        <f>IF(C393="NVARCHAR",[1]CALCULATIONS!$B$28+(D393*2),IF(C393="INT",[1]CALCULATIONS!$B$26,IF(C393="FLOAT",[1]CALCULATIONS!$B$27,IF(C393="DATE",[1]CALCULATIONS!$B$25,IF(C393="VARCHAR",[1]CALCULATIONS!$B$28+D393,IF(C393="GUID",[1]CALCULATIONS!$B$24,D393))))))</f>
        <v>7</v>
      </c>
    </row>
    <row r="394" spans="1:7">
      <c r="A394" t="s">
        <v>320</v>
      </c>
      <c r="B394" t="s">
        <v>271</v>
      </c>
      <c r="C394" s="3" t="s">
        <v>49</v>
      </c>
      <c r="D394" s="26"/>
      <c r="E394" s="26"/>
      <c r="F394">
        <f>IF(C394="NVARCHAR",[1]CALCULATIONS!$B$28+(D394*2),IF(C394="INT",[1]CALCULATIONS!$B$26,IF(C394="FLOAT",[1]CALCULATIONS!$B$27,IF(C394="DATE",[1]CALCULATIONS!$B$25,IF(C394="VARCHAR",[1]CALCULATIONS!$B$28+D394,IF(C394="GUID",[1]CALCULATIONS!$B$24,D394))))))</f>
        <v>7</v>
      </c>
    </row>
    <row r="395" spans="1:7">
      <c r="A395" t="s">
        <v>320</v>
      </c>
      <c r="B395" t="s">
        <v>272</v>
      </c>
      <c r="C395" s="3" t="s">
        <v>49</v>
      </c>
      <c r="D395" s="26"/>
      <c r="E395" s="26"/>
      <c r="F395">
        <f>IF(C395="NVARCHAR",[1]CALCULATIONS!$B$28+(D395*2),IF(C395="INT",[1]CALCULATIONS!$B$26,IF(C395="FLOAT",[1]CALCULATIONS!$B$27,IF(C395="DATE",[1]CALCULATIONS!$B$25,IF(C395="VARCHAR",[1]CALCULATIONS!$B$28+D395,IF(C395="GUID",[1]CALCULATIONS!$B$24,D395))))))</f>
        <v>7</v>
      </c>
    </row>
    <row r="396" spans="1:7">
      <c r="A396" t="s">
        <v>320</v>
      </c>
      <c r="B396" t="s">
        <v>292</v>
      </c>
      <c r="C396" s="3" t="s">
        <v>51</v>
      </c>
      <c r="D396" s="26">
        <v>20</v>
      </c>
      <c r="E396" s="26"/>
      <c r="F396">
        <f>IF(C396="NVARCHAR",[1]CALCULATIONS!$B$28+(D396*2),IF(C396="INT",[1]CALCULATIONS!$B$26,IF(C396="FLOAT",[1]CALCULATIONS!$B$27,IF(C396="DATE",[1]CALCULATIONS!$B$25,IF(C396="VARCHAR",[1]CALCULATIONS!$B$28+D396,IF(C396="GUID",[1]CALCULATIONS!$B$24,D396))))))</f>
        <v>42</v>
      </c>
    </row>
    <row r="397" spans="1:7">
      <c r="A397" t="s">
        <v>320</v>
      </c>
      <c r="B397" t="s">
        <v>270</v>
      </c>
      <c r="C397" s="3" t="s">
        <v>51</v>
      </c>
      <c r="D397" s="26">
        <v>80</v>
      </c>
      <c r="E397" s="26"/>
      <c r="F397">
        <f>IF(C397="NVARCHAR",[1]CALCULATIONS!$B$28+(D397*2),IF(C397="INT",[1]CALCULATIONS!$B$26,IF(C397="FLOAT",[1]CALCULATIONS!$B$27,IF(C397="DATE",[1]CALCULATIONS!$B$25,IF(C397="VARCHAR",[1]CALCULATIONS!$B$28+D397,IF(C397="GUID",[1]CALCULATIONS!$B$24,D397))))))</f>
        <v>162</v>
      </c>
    </row>
    <row r="398" spans="1:7">
      <c r="A398" t="s">
        <v>320</v>
      </c>
      <c r="B398" t="s">
        <v>293</v>
      </c>
      <c r="C398" s="3" t="s">
        <v>59</v>
      </c>
      <c r="D398" s="26">
        <v>1</v>
      </c>
      <c r="E398" s="26"/>
      <c r="F398">
        <f>IF(C398="NVARCHAR",[1]CALCULATIONS!$B$28+(D398*2),IF(C398="INT",[1]CALCULATIONS!$B$26,IF(C398="FLOAT",[1]CALCULATIONS!$B$27,IF(C398="DATE",[1]CALCULATIONS!$B$25,IF(C398="VARCHAR",[1]CALCULATIONS!$B$28+D398,IF(C398="GUID",[1]CALCULATIONS!$B$24,D398))))))</f>
        <v>3</v>
      </c>
    </row>
    <row r="399" spans="1:7">
      <c r="A399" t="s">
        <v>320</v>
      </c>
      <c r="B399" t="s">
        <v>294</v>
      </c>
      <c r="C399" s="3" t="s">
        <v>59</v>
      </c>
      <c r="D399" s="26">
        <v>1</v>
      </c>
      <c r="E399" s="26"/>
      <c r="F399">
        <f>IF(C399="NVARCHAR",[1]CALCULATIONS!$B$28+(D399*2),IF(C399="INT",[1]CALCULATIONS!$B$26,IF(C399="FLOAT",[1]CALCULATIONS!$B$27,IF(C399="DATE",[1]CALCULATIONS!$B$25,IF(C399="VARCHAR",[1]CALCULATIONS!$B$28+D399,IF(C399="GUID",[1]CALCULATIONS!$B$24,D399))))))</f>
        <v>3</v>
      </c>
    </row>
    <row r="400" spans="1:7">
      <c r="A400" t="s">
        <v>320</v>
      </c>
      <c r="B400" t="s">
        <v>295</v>
      </c>
      <c r="C400" s="3" t="s">
        <v>51</v>
      </c>
      <c r="D400" s="26">
        <v>20</v>
      </c>
      <c r="E400" s="26"/>
      <c r="F400">
        <f>IF(C400="NVARCHAR",[1]CALCULATIONS!$B$28+(D400*2),IF(C400="INT",[1]CALCULATIONS!$B$26,IF(C400="FLOAT",[1]CALCULATIONS!$B$27,IF(C400="DATE",[1]CALCULATIONS!$B$25,IF(C400="VARCHAR",[1]CALCULATIONS!$B$28+D400,IF(C400="GUID",[1]CALCULATIONS!$B$24,D400))))))</f>
        <v>42</v>
      </c>
    </row>
    <row r="401" spans="1:6">
      <c r="A401" t="s">
        <v>320</v>
      </c>
      <c r="B401" t="s">
        <v>296</v>
      </c>
      <c r="C401" s="3" t="s">
        <v>45</v>
      </c>
      <c r="D401" s="26"/>
      <c r="E401" s="26"/>
      <c r="F401">
        <f>IF(C401="NVARCHAR",[1]CALCULATIONS!$B$28+(D401*2),IF(C401="INT",[1]CALCULATIONS!$B$26,IF(C401="FLOAT",[1]CALCULATIONS!$B$27,IF(C401="DATE",[1]CALCULATIONS!$B$25,IF(C401="VARCHAR",[1]CALCULATIONS!$B$28+D401,IF(C401="GUID",[1]CALCULATIONS!$B$24,D401))))))</f>
        <v>4</v>
      </c>
    </row>
    <row r="402" spans="1:6">
      <c r="A402" t="s">
        <v>320</v>
      </c>
      <c r="B402" t="s">
        <v>297</v>
      </c>
      <c r="C402" s="3" t="s">
        <v>250</v>
      </c>
      <c r="D402" s="26"/>
      <c r="E402" s="26"/>
      <c r="F402">
        <v>2</v>
      </c>
    </row>
    <row r="403" spans="1:6">
      <c r="A403" t="s">
        <v>320</v>
      </c>
      <c r="B403" t="s">
        <v>298</v>
      </c>
      <c r="C403" s="3" t="s">
        <v>59</v>
      </c>
      <c r="D403" s="26">
        <v>1</v>
      </c>
      <c r="E403" s="26"/>
      <c r="F403">
        <f>IF(C403="NVARCHAR",[1]CALCULATIONS!$B$28+(D403*2),IF(C403="INT",[1]CALCULATIONS!$B$26,IF(C403="FLOAT",[1]CALCULATIONS!$B$27,IF(C403="DATE",[1]CALCULATIONS!$B$25,IF(C403="VARCHAR",[1]CALCULATIONS!$B$28+D403,IF(C403="GUID",[1]CALCULATIONS!$B$24,D403))))))</f>
        <v>3</v>
      </c>
    </row>
    <row r="404" spans="1:6">
      <c r="A404" t="s">
        <v>320</v>
      </c>
      <c r="B404" t="s">
        <v>299</v>
      </c>
      <c r="C404" s="3" t="s">
        <v>250</v>
      </c>
      <c r="D404" s="26"/>
      <c r="E404" s="26"/>
      <c r="F404">
        <v>2</v>
      </c>
    </row>
    <row r="405" spans="1:6">
      <c r="A405" t="s">
        <v>320</v>
      </c>
      <c r="B405" t="s">
        <v>300</v>
      </c>
      <c r="C405" s="3" t="s">
        <v>59</v>
      </c>
      <c r="D405" s="26">
        <v>1</v>
      </c>
      <c r="E405" s="26"/>
      <c r="F405">
        <f>IF(C405="NVARCHAR",[1]CALCULATIONS!$B$28+(D405*2),IF(C405="INT",[1]CALCULATIONS!$B$26,IF(C405="FLOAT",[1]CALCULATIONS!$B$27,IF(C405="DATE",[1]CALCULATIONS!$B$25,IF(C405="VARCHAR",[1]CALCULATIONS!$B$28+D405,IF(C405="GUID",[1]CALCULATIONS!$B$24,D405))))))</f>
        <v>3</v>
      </c>
    </row>
    <row r="406" spans="1:6">
      <c r="A406" t="s">
        <v>320</v>
      </c>
      <c r="B406" t="s">
        <v>301</v>
      </c>
      <c r="C406" s="3" t="s">
        <v>59</v>
      </c>
      <c r="D406" s="26">
        <v>1</v>
      </c>
      <c r="E406" s="26"/>
      <c r="F406">
        <f>IF(C406="NVARCHAR",[1]CALCULATIONS!$B$28+(D406*2),IF(C406="INT",[1]CALCULATIONS!$B$26,IF(C406="FLOAT",[1]CALCULATIONS!$B$27,IF(C406="DATE",[1]CALCULATIONS!$B$25,IF(C406="VARCHAR",[1]CALCULATIONS!$B$28+D406,IF(C406="GUID",[1]CALCULATIONS!$B$24,D406))))))</f>
        <v>3</v>
      </c>
    </row>
    <row r="407" spans="1:6">
      <c r="A407" t="s">
        <v>320</v>
      </c>
      <c r="B407" t="s">
        <v>302</v>
      </c>
      <c r="C407" s="3" t="s">
        <v>59</v>
      </c>
      <c r="D407" s="26">
        <v>1</v>
      </c>
      <c r="E407" s="26"/>
      <c r="F407">
        <f>IF(C407="NVARCHAR",[1]CALCULATIONS!$B$28+(D407*2),IF(C407="INT",[1]CALCULATIONS!$B$26,IF(C407="FLOAT",[1]CALCULATIONS!$B$27,IF(C407="DATE",[1]CALCULATIONS!$B$25,IF(C407="VARCHAR",[1]CALCULATIONS!$B$28+D407,IF(C407="GUID",[1]CALCULATIONS!$B$24,D407))))))</f>
        <v>3</v>
      </c>
    </row>
    <row r="408" spans="1:6">
      <c r="A408" t="s">
        <v>320</v>
      </c>
      <c r="B408" t="s">
        <v>303</v>
      </c>
      <c r="C408" s="3" t="s">
        <v>59</v>
      </c>
      <c r="D408" s="26">
        <v>1</v>
      </c>
      <c r="E408" s="26"/>
      <c r="F408">
        <f>IF(C408="NVARCHAR",[1]CALCULATIONS!$B$28+(D408*2),IF(C408="INT",[1]CALCULATIONS!$B$26,IF(C408="FLOAT",[1]CALCULATIONS!$B$27,IF(C408="DATE",[1]CALCULATIONS!$B$25,IF(C408="VARCHAR",[1]CALCULATIONS!$B$28+D408,IF(C408="GUID",[1]CALCULATIONS!$B$24,D408))))))</f>
        <v>3</v>
      </c>
    </row>
    <row r="409" spans="1:6">
      <c r="A409" t="s">
        <v>320</v>
      </c>
      <c r="B409" t="s">
        <v>304</v>
      </c>
      <c r="C409" s="3" t="s">
        <v>59</v>
      </c>
      <c r="D409" s="26">
        <v>1</v>
      </c>
      <c r="E409" s="26"/>
      <c r="F409">
        <f>IF(C409="NVARCHAR",[1]CALCULATIONS!$B$28+(D409*2),IF(C409="INT",[1]CALCULATIONS!$B$26,IF(C409="FLOAT",[1]CALCULATIONS!$B$27,IF(C409="DATE",[1]CALCULATIONS!$B$25,IF(C409="VARCHAR",[1]CALCULATIONS!$B$28+D409,IF(C409="GUID",[1]CALCULATIONS!$B$24,D409))))))</f>
        <v>3</v>
      </c>
    </row>
    <row r="410" spans="1:6">
      <c r="A410" t="s">
        <v>320</v>
      </c>
      <c r="B410" t="s">
        <v>305</v>
      </c>
      <c r="C410" s="3" t="s">
        <v>59</v>
      </c>
      <c r="D410" s="26">
        <v>1</v>
      </c>
      <c r="E410" s="26"/>
      <c r="F410">
        <f>IF(C410="NVARCHAR",[1]CALCULATIONS!$B$28+(D410*2),IF(C410="INT",[1]CALCULATIONS!$B$26,IF(C410="FLOAT",[1]CALCULATIONS!$B$27,IF(C410="DATE",[1]CALCULATIONS!$B$25,IF(C410="VARCHAR",[1]CALCULATIONS!$B$28+D410,IF(C410="GUID",[1]CALCULATIONS!$B$24,D410))))))</f>
        <v>3</v>
      </c>
    </row>
    <row r="411" spans="1:6">
      <c r="A411" t="s">
        <v>320</v>
      </c>
      <c r="B411" t="s">
        <v>306</v>
      </c>
      <c r="C411" s="3" t="s">
        <v>59</v>
      </c>
      <c r="D411" s="26">
        <v>1</v>
      </c>
      <c r="E411" s="26"/>
      <c r="F411">
        <f>IF(C411="NVARCHAR",[1]CALCULATIONS!$B$28+(D411*2),IF(C411="INT",[1]CALCULATIONS!$B$26,IF(C411="FLOAT",[1]CALCULATIONS!$B$27,IF(C411="DATE",[1]CALCULATIONS!$B$25,IF(C411="VARCHAR",[1]CALCULATIONS!$B$28+D411,IF(C411="GUID",[1]CALCULATIONS!$B$24,D411))))))</f>
        <v>3</v>
      </c>
    </row>
    <row r="412" spans="1:6">
      <c r="A412" t="s">
        <v>320</v>
      </c>
      <c r="B412" t="s">
        <v>307</v>
      </c>
      <c r="C412" s="3" t="s">
        <v>250</v>
      </c>
      <c r="D412" s="26"/>
      <c r="E412" s="26"/>
      <c r="F412">
        <v>2</v>
      </c>
    </row>
    <row r="413" spans="1:6">
      <c r="A413" t="s">
        <v>320</v>
      </c>
      <c r="B413" t="s">
        <v>308</v>
      </c>
      <c r="C413" s="3" t="s">
        <v>250</v>
      </c>
      <c r="D413" s="26"/>
      <c r="E413" s="26"/>
      <c r="F413">
        <v>2</v>
      </c>
    </row>
    <row r="414" spans="1:6">
      <c r="A414" t="s">
        <v>320</v>
      </c>
      <c r="B414" t="s">
        <v>309</v>
      </c>
      <c r="C414" s="3" t="s">
        <v>250</v>
      </c>
      <c r="D414" s="26"/>
      <c r="E414" s="26"/>
      <c r="F414">
        <v>2</v>
      </c>
    </row>
    <row r="415" spans="1:6">
      <c r="A415" t="s">
        <v>320</v>
      </c>
      <c r="B415" t="s">
        <v>310</v>
      </c>
      <c r="C415" s="3" t="s">
        <v>250</v>
      </c>
      <c r="D415" s="26"/>
      <c r="E415" s="26"/>
      <c r="F415">
        <v>2</v>
      </c>
    </row>
    <row r="416" spans="1:6">
      <c r="A416" t="s">
        <v>320</v>
      </c>
      <c r="B416" t="s">
        <v>311</v>
      </c>
      <c r="C416" s="3" t="s">
        <v>49</v>
      </c>
      <c r="D416" s="26"/>
      <c r="E416" s="26"/>
      <c r="F416">
        <f>IF(C416="NVARCHAR",[1]CALCULATIONS!$B$28+(D416*2),IF(C416="INT",[1]CALCULATIONS!$B$26,IF(C416="FLOAT",[1]CALCULATIONS!$B$27,IF(C416="DATE",[1]CALCULATIONS!$B$25,IF(C416="VARCHAR",[1]CALCULATIONS!$B$28+D416,IF(C416="GUID",[1]CALCULATIONS!$B$24,D416))))))</f>
        <v>7</v>
      </c>
    </row>
    <row r="417" spans="1:7">
      <c r="A417" t="s">
        <v>320</v>
      </c>
      <c r="B417" t="s">
        <v>312</v>
      </c>
      <c r="C417" s="3" t="s">
        <v>59</v>
      </c>
      <c r="D417" s="26">
        <v>1</v>
      </c>
      <c r="E417" s="26"/>
      <c r="F417">
        <f>IF(C417="NVARCHAR",[1]CALCULATIONS!$B$28+(D417*2),IF(C417="INT",[1]CALCULATIONS!$B$26,IF(C417="FLOAT",[1]CALCULATIONS!$B$27,IF(C417="DATE",[1]CALCULATIONS!$B$25,IF(C417="VARCHAR",[1]CALCULATIONS!$B$28+D417,IF(C417="GUID",[1]CALCULATIONS!$B$24,D417))))))</f>
        <v>3</v>
      </c>
    </row>
    <row r="418" spans="1:7">
      <c r="A418" t="s">
        <v>320</v>
      </c>
      <c r="B418" t="s">
        <v>313</v>
      </c>
      <c r="C418" s="3" t="s">
        <v>49</v>
      </c>
      <c r="D418" s="26"/>
      <c r="E418" s="26"/>
      <c r="F418">
        <f>IF(C418="NVARCHAR",[1]CALCULATIONS!$B$28+(D418*2),IF(C418="INT",[1]CALCULATIONS!$B$26,IF(C418="FLOAT",[1]CALCULATIONS!$B$27,IF(C418="DATE",[1]CALCULATIONS!$B$25,IF(C418="VARCHAR",[1]CALCULATIONS!$B$28+D418,IF(C418="GUID",[1]CALCULATIONS!$B$24,D418))))))</f>
        <v>7</v>
      </c>
    </row>
    <row r="419" spans="1:7">
      <c r="A419" t="s">
        <v>320</v>
      </c>
      <c r="B419" t="s">
        <v>314</v>
      </c>
      <c r="C419" s="3" t="s">
        <v>250</v>
      </c>
      <c r="D419" s="26"/>
      <c r="E419" s="26"/>
      <c r="F419">
        <v>2</v>
      </c>
    </row>
    <row r="420" spans="1:7">
      <c r="A420" t="s">
        <v>320</v>
      </c>
      <c r="B420" t="s">
        <v>315</v>
      </c>
      <c r="C420" s="3" t="s">
        <v>250</v>
      </c>
      <c r="D420" s="26"/>
      <c r="E420" s="26"/>
      <c r="F420">
        <v>2</v>
      </c>
    </row>
    <row r="421" spans="1:7">
      <c r="A421" t="s">
        <v>320</v>
      </c>
      <c r="B421" t="s">
        <v>316</v>
      </c>
      <c r="C421" s="3" t="s">
        <v>250</v>
      </c>
      <c r="D421" s="26"/>
      <c r="E421" s="26"/>
      <c r="F421">
        <v>2</v>
      </c>
    </row>
    <row r="422" spans="1:7">
      <c r="A422" t="s">
        <v>320</v>
      </c>
      <c r="B422" t="s">
        <v>317</v>
      </c>
      <c r="C422" s="3" t="s">
        <v>59</v>
      </c>
      <c r="D422" s="26">
        <v>1</v>
      </c>
      <c r="E422" s="26"/>
      <c r="F422">
        <f>IF(C422="NVARCHAR",[1]CALCULATIONS!$B$28+(D422*2),IF(C422="INT",[1]CALCULATIONS!$B$26,IF(C422="FLOAT",[1]CALCULATIONS!$B$27,IF(C422="DATE",[1]CALCULATIONS!$B$25,IF(C422="VARCHAR",[1]CALCULATIONS!$B$28+D422,IF(C422="GUID",[1]CALCULATIONS!$B$24,D422))))))</f>
        <v>3</v>
      </c>
    </row>
    <row r="423" spans="1:7">
      <c r="A423" t="s">
        <v>320</v>
      </c>
      <c r="B423" t="s">
        <v>318</v>
      </c>
      <c r="C423" s="3" t="s">
        <v>59</v>
      </c>
      <c r="D423" s="26">
        <v>32</v>
      </c>
      <c r="E423" s="26"/>
      <c r="F423">
        <f>IF(C423="NVARCHAR",[1]CALCULATIONS!$B$28+(D423*2),IF(C423="INT",[1]CALCULATIONS!$B$26,IF(C423="FLOAT",[1]CALCULATIONS!$B$27,IF(C423="DATE",[1]CALCULATIONS!$B$25,IF(C423="VARCHAR",[1]CALCULATIONS!$B$28+D423,IF(C423="GUID",[1]CALCULATIONS!$B$24,D423))))))</f>
        <v>34</v>
      </c>
    </row>
    <row r="424" spans="1:7">
      <c r="A424" t="s">
        <v>320</v>
      </c>
      <c r="B424" t="s">
        <v>319</v>
      </c>
      <c r="C424" s="3" t="s">
        <v>43</v>
      </c>
      <c r="D424" s="26"/>
      <c r="E424" s="26"/>
      <c r="F424">
        <f>IF(C424="NVARCHAR",[1]CALCULATIONS!$B$28+(D424*2),IF(C424="INT",[1]CALCULATIONS!$B$26,IF(C424="FLOAT",[1]CALCULATIONS!$B$27,IF(C424="DATE",[1]CALCULATIONS!$B$25,IF(C424="VARCHAR",[1]CALCULATIONS!$B$28+D424,IF(C424="GUID",[1]CALCULATIONS!$B$24,D424))))))</f>
        <v>24</v>
      </c>
    </row>
    <row r="425" spans="1:7">
      <c r="A425" t="s">
        <v>320</v>
      </c>
      <c r="B425" t="s">
        <v>254</v>
      </c>
      <c r="C425" s="3" t="s">
        <v>51</v>
      </c>
      <c r="D425" s="26">
        <v>20</v>
      </c>
      <c r="E425" s="26"/>
      <c r="F425">
        <f>IF(C425="NVARCHAR",[1]CALCULATIONS!$B$28+(D425*2),IF(C425="INT",[1]CALCULATIONS!$B$26,IF(C425="FLOAT",[1]CALCULATIONS!$B$27,IF(C425="DATE",[1]CALCULATIONS!$B$25,IF(C425="VARCHAR",[1]CALCULATIONS!$B$28+D425,IF(C425="GUID",[1]CALCULATIONS!$B$24,D425))))))</f>
        <v>42</v>
      </c>
    </row>
    <row r="426" spans="1:7">
      <c r="A426" t="s">
        <v>320</v>
      </c>
      <c r="B426" t="s">
        <v>255</v>
      </c>
      <c r="C426" s="3" t="s">
        <v>49</v>
      </c>
      <c r="D426" s="26"/>
      <c r="E426" s="26"/>
      <c r="F426">
        <f>IF(C426="NVARCHAR",[1]CALCULATIONS!$B$28+(D426*2),IF(C426="INT",[1]CALCULATIONS!$B$26,IF(C426="FLOAT",[1]CALCULATIONS!$B$27,IF(C426="DATE",[1]CALCULATIONS!$B$25,IF(C426="VARCHAR",[1]CALCULATIONS!$B$28+D426,IF(C426="GUID",[1]CALCULATIONS!$B$24,D426))))))</f>
        <v>7</v>
      </c>
    </row>
    <row r="427" spans="1:7">
      <c r="A427" t="s">
        <v>320</v>
      </c>
      <c r="B427" t="s">
        <v>256</v>
      </c>
      <c r="C427" s="3" t="s">
        <v>51</v>
      </c>
      <c r="D427" s="26">
        <v>20</v>
      </c>
      <c r="E427" s="26"/>
      <c r="F427">
        <f>IF(C427="NVARCHAR",[1]CALCULATIONS!$B$28+(D427*2),IF(C427="INT",[1]CALCULATIONS!$B$26,IF(C427="FLOAT",[1]CALCULATIONS!$B$27,IF(C427="DATE",[1]CALCULATIONS!$B$25,IF(C427="VARCHAR",[1]CALCULATIONS!$B$28+D427,IF(C427="GUID",[1]CALCULATIONS!$B$24,D427))))))</f>
        <v>42</v>
      </c>
    </row>
    <row r="428" spans="1:7">
      <c r="A428" t="s">
        <v>320</v>
      </c>
      <c r="B428" t="s">
        <v>257</v>
      </c>
      <c r="C428" s="3" t="s">
        <v>49</v>
      </c>
      <c r="D428" s="26"/>
      <c r="E428" s="26"/>
      <c r="F428">
        <f>IF(C428="NVARCHAR",[1]CALCULATIONS!$B$28+(D428*2),IF(C428="INT",[1]CALCULATIONS!$B$26,IF(C428="FLOAT",[1]CALCULATIONS!$B$27,IF(C428="DATE",[1]CALCULATIONS!$B$25,IF(C428="VARCHAR",[1]CALCULATIONS!$B$28+D428,IF(C428="GUID",[1]CALCULATIONS!$B$24,D428))))))</f>
        <v>7</v>
      </c>
      <c r="G428">
        <f>SUM(F389:F428)</f>
        <v>572</v>
      </c>
    </row>
    <row r="429" spans="1:7">
      <c r="D429" s="26"/>
      <c r="E429" s="26"/>
    </row>
    <row r="430" spans="1:7">
      <c r="A430" t="s">
        <v>321</v>
      </c>
      <c r="B430" t="s">
        <v>322</v>
      </c>
      <c r="C430" t="s">
        <v>43</v>
      </c>
      <c r="D430" s="26"/>
      <c r="E430" s="26"/>
      <c r="F430">
        <f>IF(C430="NVARCHAR",[1]CALCULATIONS!$B$28+(D430*2),IF(C430="INT",[1]CALCULATIONS!$B$26,IF(C430="FLOAT",[1]CALCULATIONS!$B$27,IF(C430="DATE",[1]CALCULATIONS!$B$25,IF(C430="VARCHAR",[1]CALCULATIONS!$B$28+D430,IF(C430="GUID",[1]CALCULATIONS!$B$24,D430))))))</f>
        <v>24</v>
      </c>
    </row>
    <row r="431" spans="1:7">
      <c r="A431" t="s">
        <v>321</v>
      </c>
      <c r="B431" t="s">
        <v>44</v>
      </c>
      <c r="C431" t="s">
        <v>45</v>
      </c>
      <c r="D431" s="26"/>
      <c r="E431" s="26"/>
      <c r="F431">
        <f>IF(C431="NVARCHAR",[1]CALCULATIONS!$B$28+(D431*2),IF(C431="INT",[1]CALCULATIONS!$B$26,IF(C431="FLOAT",[1]CALCULATIONS!$B$27,IF(C431="DATE",[1]CALCULATIONS!$B$25,IF(C431="VARCHAR",[1]CALCULATIONS!$B$28+D431,IF(C431="GUID",[1]CALCULATIONS!$B$24,D431))))))</f>
        <v>4</v>
      </c>
    </row>
    <row r="432" spans="1:7">
      <c r="A432" t="s">
        <v>321</v>
      </c>
      <c r="B432" t="s">
        <v>186</v>
      </c>
      <c r="C432" t="s">
        <v>43</v>
      </c>
      <c r="D432" s="26"/>
      <c r="E432" s="26"/>
      <c r="F432">
        <f>IF(C432="NVARCHAR",[1]CALCULATIONS!$B$28+(D432*2),IF(C432="INT",[1]CALCULATIONS!$B$26,IF(C432="FLOAT",[1]CALCULATIONS!$B$27,IF(C432="DATE",[1]CALCULATIONS!$B$25,IF(C432="VARCHAR",[1]CALCULATIONS!$B$28+D432,IF(C432="GUID",[1]CALCULATIONS!$B$24,D432))))))</f>
        <v>24</v>
      </c>
    </row>
    <row r="433" spans="1:6">
      <c r="A433" t="s">
        <v>321</v>
      </c>
      <c r="B433" t="s">
        <v>323</v>
      </c>
      <c r="C433" t="s">
        <v>43</v>
      </c>
      <c r="D433" s="26"/>
      <c r="E433" s="26"/>
      <c r="F433">
        <f>IF(C433="NVARCHAR",[1]CALCULATIONS!$B$28+(D433*2),IF(C433="INT",[1]CALCULATIONS!$B$26,IF(C433="FLOAT",[1]CALCULATIONS!$B$27,IF(C433="DATE",[1]CALCULATIONS!$B$25,IF(C433="VARCHAR",[1]CALCULATIONS!$B$28+D433,IF(C433="GUID",[1]CALCULATIONS!$B$24,D433))))))</f>
        <v>24</v>
      </c>
    </row>
    <row r="434" spans="1:6">
      <c r="A434" t="s">
        <v>321</v>
      </c>
      <c r="B434" t="s">
        <v>50</v>
      </c>
      <c r="C434" t="s">
        <v>51</v>
      </c>
      <c r="D434" s="26">
        <v>20</v>
      </c>
      <c r="E434" s="26"/>
      <c r="F434">
        <f>IF(C434="NVARCHAR",[1]CALCULATIONS!$B$28+(D434*2),IF(C434="INT",[1]CALCULATIONS!$B$26,IF(C434="FLOAT",[1]CALCULATIONS!$B$27,IF(C434="DATE",[1]CALCULATIONS!$B$25,IF(C434="VARCHAR",[1]CALCULATIONS!$B$28+D434,IF(C434="GUID",[1]CALCULATIONS!$B$24,D434))))))</f>
        <v>42</v>
      </c>
    </row>
    <row r="435" spans="1:6">
      <c r="A435" t="s">
        <v>321</v>
      </c>
      <c r="B435" t="s">
        <v>48</v>
      </c>
      <c r="C435" t="s">
        <v>49</v>
      </c>
      <c r="D435" s="26"/>
      <c r="E435" s="26"/>
      <c r="F435">
        <f>IF(C435="NVARCHAR",[1]CALCULATIONS!$B$28+(D435*2),IF(C435="INT",[1]CALCULATIONS!$B$26,IF(C435="FLOAT",[1]CALCULATIONS!$B$27,IF(C435="DATE",[1]CALCULATIONS!$B$25,IF(C435="VARCHAR",[1]CALCULATIONS!$B$28+D435,IF(C435="GUID",[1]CALCULATIONS!$B$24,D435))))))</f>
        <v>7</v>
      </c>
    </row>
    <row r="436" spans="1:6">
      <c r="A436" t="s">
        <v>321</v>
      </c>
      <c r="B436" t="s">
        <v>324</v>
      </c>
      <c r="C436" t="s">
        <v>59</v>
      </c>
      <c r="D436" s="26">
        <v>10</v>
      </c>
      <c r="E436" s="26"/>
      <c r="F436">
        <f>IF(C436="NVARCHAR",[1]CALCULATIONS!$B$28+(D436*2),IF(C436="INT",[1]CALCULATIONS!$B$26,IF(C436="FLOAT",[1]CALCULATIONS!$B$27,IF(C436="DATE",[1]CALCULATIONS!$B$25,IF(C436="VARCHAR",[1]CALCULATIONS!$B$28+D436,IF(C436="GUID",[1]CALCULATIONS!$B$24,D436))))))</f>
        <v>12</v>
      </c>
    </row>
    <row r="437" spans="1:6">
      <c r="A437" t="s">
        <v>321</v>
      </c>
      <c r="B437" t="s">
        <v>325</v>
      </c>
      <c r="C437" t="s">
        <v>59</v>
      </c>
      <c r="D437" s="26">
        <v>4</v>
      </c>
      <c r="E437" s="26"/>
      <c r="F437">
        <f>IF(C437="NVARCHAR",[1]CALCULATIONS!$B$28+(D437*2),IF(C437="INT",[1]CALCULATIONS!$B$26,IF(C437="FLOAT",[1]CALCULATIONS!$B$27,IF(C437="DATE",[1]CALCULATIONS!$B$25,IF(C437="VARCHAR",[1]CALCULATIONS!$B$28+D437,IF(C437="GUID",[1]CALCULATIONS!$B$24,D437))))))</f>
        <v>6</v>
      </c>
    </row>
    <row r="438" spans="1:6">
      <c r="A438" t="s">
        <v>321</v>
      </c>
      <c r="B438" t="s">
        <v>326</v>
      </c>
      <c r="C438" t="s">
        <v>59</v>
      </c>
      <c r="D438" s="26">
        <v>10</v>
      </c>
      <c r="E438" s="26"/>
      <c r="F438">
        <f>IF(C438="NVARCHAR",[1]CALCULATIONS!$B$28+(D438*2),IF(C438="INT",[1]CALCULATIONS!$B$26,IF(C438="FLOAT",[1]CALCULATIONS!$B$27,IF(C438="DATE",[1]CALCULATIONS!$B$25,IF(C438="VARCHAR",[1]CALCULATIONS!$B$28+D438,IF(C438="GUID",[1]CALCULATIONS!$B$24,D438))))))</f>
        <v>12</v>
      </c>
    </row>
    <row r="439" spans="1:6">
      <c r="A439" t="s">
        <v>321</v>
      </c>
      <c r="B439" t="s">
        <v>327</v>
      </c>
      <c r="C439" t="s">
        <v>49</v>
      </c>
      <c r="D439" s="26"/>
      <c r="E439" s="26"/>
      <c r="F439">
        <f>IF(C439="NVARCHAR",[1]CALCULATIONS!$B$28+(D439*2),IF(C439="INT",[1]CALCULATIONS!$B$26,IF(C439="FLOAT",[1]CALCULATIONS!$B$27,IF(C439="DATE",[1]CALCULATIONS!$B$25,IF(C439="VARCHAR",[1]CALCULATIONS!$B$28+D439,IF(C439="GUID",[1]CALCULATIONS!$B$24,D439))))))</f>
        <v>7</v>
      </c>
    </row>
    <row r="440" spans="1:6">
      <c r="A440" t="s">
        <v>321</v>
      </c>
      <c r="B440" t="s">
        <v>328</v>
      </c>
      <c r="C440" t="s">
        <v>49</v>
      </c>
      <c r="D440" s="26"/>
      <c r="E440" s="26"/>
      <c r="F440">
        <f>IF(C440="NVARCHAR",[1]CALCULATIONS!$B$28+(D440*2),IF(C440="INT",[1]CALCULATIONS!$B$26,IF(C440="FLOAT",[1]CALCULATIONS!$B$27,IF(C440="DATE",[1]CALCULATIONS!$B$25,IF(C440="VARCHAR",[1]CALCULATIONS!$B$28+D440,IF(C440="GUID",[1]CALCULATIONS!$B$24,D440))))))</f>
        <v>7</v>
      </c>
    </row>
    <row r="441" spans="1:6">
      <c r="A441" t="s">
        <v>321</v>
      </c>
      <c r="B441" t="s">
        <v>329</v>
      </c>
      <c r="C441" t="s">
        <v>49</v>
      </c>
      <c r="D441" s="26"/>
      <c r="E441" s="26"/>
      <c r="F441">
        <f>IF(C441="NVARCHAR",[1]CALCULATIONS!$B$28+(D441*2),IF(C441="INT",[1]CALCULATIONS!$B$26,IF(C441="FLOAT",[1]CALCULATIONS!$B$27,IF(C441="DATE",[1]CALCULATIONS!$B$25,IF(C441="VARCHAR",[1]CALCULATIONS!$B$28+D441,IF(C441="GUID",[1]CALCULATIONS!$B$24,D441))))))</f>
        <v>7</v>
      </c>
    </row>
    <row r="442" spans="1:6">
      <c r="A442" t="s">
        <v>321</v>
      </c>
      <c r="B442" t="s">
        <v>330</v>
      </c>
      <c r="C442" t="s">
        <v>49</v>
      </c>
      <c r="D442" s="26"/>
      <c r="E442" s="26"/>
      <c r="F442">
        <f>IF(C442="NVARCHAR",[1]CALCULATIONS!$B$28+(D442*2),IF(C442="INT",[1]CALCULATIONS!$B$26,IF(C442="FLOAT",[1]CALCULATIONS!$B$27,IF(C442="DATE",[1]CALCULATIONS!$B$25,IF(C442="VARCHAR",[1]CALCULATIONS!$B$28+D442,IF(C442="GUID",[1]CALCULATIONS!$B$24,D442))))))</f>
        <v>7</v>
      </c>
    </row>
    <row r="443" spans="1:6">
      <c r="A443" t="s">
        <v>321</v>
      </c>
      <c r="B443" t="s">
        <v>331</v>
      </c>
      <c r="C443" t="s">
        <v>115</v>
      </c>
      <c r="D443" s="26"/>
      <c r="E443" s="26"/>
      <c r="F443">
        <f>IF(C443="NVARCHAR",[1]CALCULATIONS!$B$28+(D443*2),IF(C443="INT",[1]CALCULATIONS!$B$26,IF(C443="FLOAT",[1]CALCULATIONS!$B$27,IF(C443="DATE",[1]CALCULATIONS!$B$25,IF(C443="VARCHAR",[1]CALCULATIONS!$B$28+D443,IF(C443="GUID",[1]CALCULATIONS!$B$24,D443))))))</f>
        <v>8</v>
      </c>
    </row>
    <row r="444" spans="1:6">
      <c r="A444" t="s">
        <v>321</v>
      </c>
      <c r="B444" t="s">
        <v>332</v>
      </c>
      <c r="C444" t="s">
        <v>59</v>
      </c>
      <c r="D444" s="26">
        <v>4</v>
      </c>
      <c r="E444" s="26"/>
      <c r="F444">
        <f>IF(C444="NVARCHAR",[1]CALCULATIONS!$B$28+(D444*2),IF(C444="INT",[1]CALCULATIONS!$B$26,IF(C444="FLOAT",[1]CALCULATIONS!$B$27,IF(C444="DATE",[1]CALCULATIONS!$B$25,IF(C444="VARCHAR",[1]CALCULATIONS!$B$28+D444,IF(C444="GUID",[1]CALCULATIONS!$B$24,D444))))))</f>
        <v>6</v>
      </c>
    </row>
    <row r="445" spans="1:6">
      <c r="A445" t="s">
        <v>321</v>
      </c>
      <c r="B445" t="s">
        <v>333</v>
      </c>
      <c r="C445" t="s">
        <v>59</v>
      </c>
      <c r="D445" s="26">
        <v>4</v>
      </c>
      <c r="E445" s="26"/>
      <c r="F445">
        <f>IF(C445="NVARCHAR",[1]CALCULATIONS!$B$28+(D445*2),IF(C445="INT",[1]CALCULATIONS!$B$26,IF(C445="FLOAT",[1]CALCULATIONS!$B$27,IF(C445="DATE",[1]CALCULATIONS!$B$25,IF(C445="VARCHAR",[1]CALCULATIONS!$B$28+D445,IF(C445="GUID",[1]CALCULATIONS!$B$24,D445))))))</f>
        <v>6</v>
      </c>
    </row>
    <row r="446" spans="1:6">
      <c r="A446" t="s">
        <v>321</v>
      </c>
      <c r="B446" t="s">
        <v>334</v>
      </c>
      <c r="C446" t="s">
        <v>49</v>
      </c>
      <c r="D446" s="26"/>
      <c r="E446" s="26"/>
      <c r="F446">
        <f>IF(C446="NVARCHAR",[1]CALCULATIONS!$B$28+(D446*2),IF(C446="INT",[1]CALCULATIONS!$B$26,IF(C446="FLOAT",[1]CALCULATIONS!$B$27,IF(C446="DATE",[1]CALCULATIONS!$B$25,IF(C446="VARCHAR",[1]CALCULATIONS!$B$28+D446,IF(C446="GUID",[1]CALCULATIONS!$B$24,D446))))))</f>
        <v>7</v>
      </c>
    </row>
    <row r="447" spans="1:6">
      <c r="A447" t="s">
        <v>321</v>
      </c>
      <c r="B447" t="s">
        <v>335</v>
      </c>
      <c r="C447" t="s">
        <v>59</v>
      </c>
      <c r="D447" s="26">
        <v>4</v>
      </c>
      <c r="E447" s="26"/>
      <c r="F447">
        <f>IF(C447="NVARCHAR",[1]CALCULATIONS!$B$28+(D447*2),IF(C447="INT",[1]CALCULATIONS!$B$26,IF(C447="FLOAT",[1]CALCULATIONS!$B$27,IF(C447="DATE",[1]CALCULATIONS!$B$25,IF(C447="VARCHAR",[1]CALCULATIONS!$B$28+D447,IF(C447="GUID",[1]CALCULATIONS!$B$24,D447))))))</f>
        <v>6</v>
      </c>
    </row>
    <row r="448" spans="1:6">
      <c r="A448" t="s">
        <v>321</v>
      </c>
      <c r="B448" t="s">
        <v>336</v>
      </c>
      <c r="C448" t="s">
        <v>59</v>
      </c>
      <c r="D448" s="26">
        <v>10</v>
      </c>
      <c r="E448" s="26"/>
      <c r="F448">
        <f>IF(C448="NVARCHAR",[1]CALCULATIONS!$B$28+(D448*2),IF(C448="INT",[1]CALCULATIONS!$B$26,IF(C448="FLOAT",[1]CALCULATIONS!$B$27,IF(C448="DATE",[1]CALCULATIONS!$B$25,IF(C448="VARCHAR",[1]CALCULATIONS!$B$28+D448,IF(C448="GUID",[1]CALCULATIONS!$B$24,D448))))))</f>
        <v>12</v>
      </c>
    </row>
    <row r="449" spans="1:6">
      <c r="A449" t="s">
        <v>321</v>
      </c>
      <c r="B449" t="s">
        <v>337</v>
      </c>
      <c r="C449" t="s">
        <v>45</v>
      </c>
      <c r="D449" s="26"/>
      <c r="E449" s="26"/>
      <c r="F449">
        <f>IF(C449="NVARCHAR",[1]CALCULATIONS!$B$28+(D449*2),IF(C449="INT",[1]CALCULATIONS!$B$26,IF(C449="FLOAT",[1]CALCULATIONS!$B$27,IF(C449="DATE",[1]CALCULATIONS!$B$25,IF(C449="VARCHAR",[1]CALCULATIONS!$B$28+D449,IF(C449="GUID",[1]CALCULATIONS!$B$24,D449))))))</f>
        <v>4</v>
      </c>
    </row>
    <row r="450" spans="1:6">
      <c r="A450" t="s">
        <v>321</v>
      </c>
      <c r="B450" t="s">
        <v>338</v>
      </c>
      <c r="C450" t="s">
        <v>59</v>
      </c>
      <c r="D450" s="26">
        <v>10</v>
      </c>
      <c r="E450" s="26"/>
      <c r="F450">
        <f>IF(C450="NVARCHAR",[1]CALCULATIONS!$B$28+(D450*2),IF(C450="INT",[1]CALCULATIONS!$B$26,IF(C450="FLOAT",[1]CALCULATIONS!$B$27,IF(C450="DATE",[1]CALCULATIONS!$B$25,IF(C450="VARCHAR",[1]CALCULATIONS!$B$28+D450,IF(C450="GUID",[1]CALCULATIONS!$B$24,D450))))))</f>
        <v>12</v>
      </c>
    </row>
    <row r="451" spans="1:6">
      <c r="A451" t="s">
        <v>321</v>
      </c>
      <c r="B451" t="s">
        <v>339</v>
      </c>
      <c r="C451" t="s">
        <v>59</v>
      </c>
      <c r="D451" s="26">
        <v>4</v>
      </c>
      <c r="E451" s="26"/>
      <c r="F451">
        <f>IF(C451="NVARCHAR",[1]CALCULATIONS!$B$28+(D451*2),IF(C451="INT",[1]CALCULATIONS!$B$26,IF(C451="FLOAT",[1]CALCULATIONS!$B$27,IF(C451="DATE",[1]CALCULATIONS!$B$25,IF(C451="VARCHAR",[1]CALCULATIONS!$B$28+D451,IF(C451="GUID",[1]CALCULATIONS!$B$24,D451))))))</f>
        <v>6</v>
      </c>
    </row>
    <row r="452" spans="1:6">
      <c r="A452" t="s">
        <v>321</v>
      </c>
      <c r="B452" t="s">
        <v>340</v>
      </c>
      <c r="C452" t="s">
        <v>45</v>
      </c>
      <c r="D452" s="26"/>
      <c r="E452" s="26"/>
      <c r="F452">
        <f>IF(C452="NVARCHAR",[1]CALCULATIONS!$B$28+(D452*2),IF(C452="INT",[1]CALCULATIONS!$B$26,IF(C452="FLOAT",[1]CALCULATIONS!$B$27,IF(C452="DATE",[1]CALCULATIONS!$B$25,IF(C452="VARCHAR",[1]CALCULATIONS!$B$28+D452,IF(C452="GUID",[1]CALCULATIONS!$B$24,D452))))))</f>
        <v>4</v>
      </c>
    </row>
    <row r="453" spans="1:6">
      <c r="A453" t="s">
        <v>321</v>
      </c>
      <c r="B453" t="s">
        <v>341</v>
      </c>
      <c r="C453" t="s">
        <v>59</v>
      </c>
      <c r="D453" s="26">
        <v>2</v>
      </c>
      <c r="E453" s="26"/>
      <c r="F453">
        <f>IF(C453="NVARCHAR",[1]CALCULATIONS!$B$28+(D453*2),IF(C453="INT",[1]CALCULATIONS!$B$26,IF(C453="FLOAT",[1]CALCULATIONS!$B$27,IF(C453="DATE",[1]CALCULATIONS!$B$25,IF(C453="VARCHAR",[1]CALCULATIONS!$B$28+D453,IF(C453="GUID",[1]CALCULATIONS!$B$24,D453))))))</f>
        <v>4</v>
      </c>
    </row>
    <row r="454" spans="1:6">
      <c r="A454" t="s">
        <v>321</v>
      </c>
      <c r="B454" t="s">
        <v>342</v>
      </c>
      <c r="C454" t="s">
        <v>45</v>
      </c>
      <c r="D454" s="26"/>
      <c r="E454" s="26"/>
      <c r="F454">
        <f>IF(C454="NVARCHAR",[1]CALCULATIONS!$B$28+(D454*2),IF(C454="INT",[1]CALCULATIONS!$B$26,IF(C454="FLOAT",[1]CALCULATIONS!$B$27,IF(C454="DATE",[1]CALCULATIONS!$B$25,IF(C454="VARCHAR",[1]CALCULATIONS!$B$28+D454,IF(C454="GUID",[1]CALCULATIONS!$B$24,D454))))))</f>
        <v>4</v>
      </c>
    </row>
    <row r="455" spans="1:6">
      <c r="A455" t="s">
        <v>321</v>
      </c>
      <c r="B455" t="s">
        <v>343</v>
      </c>
      <c r="C455" t="s">
        <v>59</v>
      </c>
      <c r="D455" s="26">
        <v>4</v>
      </c>
      <c r="E455" s="26"/>
      <c r="F455">
        <f>IF(C455="NVARCHAR",[1]CALCULATIONS!$B$28+(D455*2),IF(C455="INT",[1]CALCULATIONS!$B$26,IF(C455="FLOAT",[1]CALCULATIONS!$B$27,IF(C455="DATE",[1]CALCULATIONS!$B$25,IF(C455="VARCHAR",[1]CALCULATIONS!$B$28+D455,IF(C455="GUID",[1]CALCULATIONS!$B$24,D455))))))</f>
        <v>6</v>
      </c>
    </row>
    <row r="456" spans="1:6">
      <c r="A456" t="s">
        <v>321</v>
      </c>
      <c r="B456" t="s">
        <v>344</v>
      </c>
      <c r="C456" t="s">
        <v>59</v>
      </c>
      <c r="D456" s="26">
        <v>4</v>
      </c>
      <c r="E456" s="26"/>
      <c r="F456">
        <f>IF(C456="NVARCHAR",[1]CALCULATIONS!$B$28+(D456*2),IF(C456="INT",[1]CALCULATIONS!$B$26,IF(C456="FLOAT",[1]CALCULATIONS!$B$27,IF(C456="DATE",[1]CALCULATIONS!$B$25,IF(C456="VARCHAR",[1]CALCULATIONS!$B$28+D456,IF(C456="GUID",[1]CALCULATIONS!$B$24,D456))))))</f>
        <v>6</v>
      </c>
    </row>
    <row r="457" spans="1:6">
      <c r="A457" t="s">
        <v>321</v>
      </c>
      <c r="B457" t="s">
        <v>345</v>
      </c>
      <c r="C457" t="s">
        <v>59</v>
      </c>
      <c r="D457" s="26">
        <v>10</v>
      </c>
      <c r="E457" s="26"/>
      <c r="F457">
        <f>IF(C457="NVARCHAR",[1]CALCULATIONS!$B$28+(D457*2),IF(C457="INT",[1]CALCULATIONS!$B$26,IF(C457="FLOAT",[1]CALCULATIONS!$B$27,IF(C457="DATE",[1]CALCULATIONS!$B$25,IF(C457="VARCHAR",[1]CALCULATIONS!$B$28+D457,IF(C457="GUID",[1]CALCULATIONS!$B$24,D457))))))</f>
        <v>12</v>
      </c>
    </row>
    <row r="458" spans="1:6">
      <c r="A458" t="s">
        <v>321</v>
      </c>
      <c r="B458" t="s">
        <v>346</v>
      </c>
      <c r="C458" t="s">
        <v>59</v>
      </c>
      <c r="D458" s="26">
        <v>10</v>
      </c>
      <c r="E458" s="26"/>
      <c r="F458">
        <f>IF(C458="NVARCHAR",[1]CALCULATIONS!$B$28+(D458*2),IF(C458="INT",[1]CALCULATIONS!$B$26,IF(C458="FLOAT",[1]CALCULATIONS!$B$27,IF(C458="DATE",[1]CALCULATIONS!$B$25,IF(C458="VARCHAR",[1]CALCULATIONS!$B$28+D458,IF(C458="GUID",[1]CALCULATIONS!$B$24,D458))))))</f>
        <v>12</v>
      </c>
    </row>
    <row r="459" spans="1:6">
      <c r="A459" t="s">
        <v>321</v>
      </c>
      <c r="B459" t="s">
        <v>347</v>
      </c>
      <c r="C459" t="s">
        <v>59</v>
      </c>
      <c r="D459" s="26">
        <v>4</v>
      </c>
      <c r="E459" s="26"/>
      <c r="F459">
        <f>IF(C459="NVARCHAR",[1]CALCULATIONS!$B$28+(D459*2),IF(C459="INT",[1]CALCULATIONS!$B$26,IF(C459="FLOAT",[1]CALCULATIONS!$B$27,IF(C459="DATE",[1]CALCULATIONS!$B$25,IF(C459="VARCHAR",[1]CALCULATIONS!$B$28+D459,IF(C459="GUID",[1]CALCULATIONS!$B$24,D459))))))</f>
        <v>6</v>
      </c>
    </row>
    <row r="460" spans="1:6">
      <c r="A460" t="s">
        <v>321</v>
      </c>
      <c r="B460" t="s">
        <v>348</v>
      </c>
      <c r="C460" t="s">
        <v>115</v>
      </c>
      <c r="D460" s="26"/>
      <c r="E460" s="26"/>
      <c r="F460">
        <f>IF(C460="NVARCHAR",[1]CALCULATIONS!$B$28+(D460*2),IF(C460="INT",[1]CALCULATIONS!$B$26,IF(C460="FLOAT",[1]CALCULATIONS!$B$27,IF(C460="DATE",[1]CALCULATIONS!$B$25,IF(C460="VARCHAR",[1]CALCULATIONS!$B$28+D460,IF(C460="GUID",[1]CALCULATIONS!$B$24,D460))))))</f>
        <v>8</v>
      </c>
    </row>
    <row r="461" spans="1:6">
      <c r="A461" t="s">
        <v>321</v>
      </c>
      <c r="B461" t="s">
        <v>349</v>
      </c>
      <c r="C461" t="s">
        <v>59</v>
      </c>
      <c r="D461" s="26">
        <v>4</v>
      </c>
      <c r="E461" s="26"/>
      <c r="F461">
        <f>IF(C461="NVARCHAR",[1]CALCULATIONS!$B$28+(D461*2),IF(C461="INT",[1]CALCULATIONS!$B$26,IF(C461="FLOAT",[1]CALCULATIONS!$B$27,IF(C461="DATE",[1]CALCULATIONS!$B$25,IF(C461="VARCHAR",[1]CALCULATIONS!$B$28+D461,IF(C461="GUID",[1]CALCULATIONS!$B$24,D461))))))</f>
        <v>6</v>
      </c>
    </row>
    <row r="462" spans="1:6">
      <c r="A462" t="s">
        <v>321</v>
      </c>
      <c r="B462" t="s">
        <v>245</v>
      </c>
      <c r="C462" t="s">
        <v>51</v>
      </c>
      <c r="D462" s="26">
        <v>59</v>
      </c>
      <c r="E462" s="26"/>
      <c r="F462">
        <f>IF(C462="NVARCHAR",[1]CALCULATIONS!$B$28+(D462*2),IF(C462="INT",[1]CALCULATIONS!$B$26,IF(C462="FLOAT",[1]CALCULATIONS!$B$27,IF(C462="DATE",[1]CALCULATIONS!$B$25,IF(C462="VARCHAR",[1]CALCULATIONS!$B$28+D462,IF(C462="GUID",[1]CALCULATIONS!$B$24,D462))))))</f>
        <v>120</v>
      </c>
    </row>
    <row r="463" spans="1:6">
      <c r="A463" t="s">
        <v>321</v>
      </c>
      <c r="B463" t="s">
        <v>75</v>
      </c>
      <c r="C463" t="s">
        <v>51</v>
      </c>
      <c r="D463" s="26">
        <v>125</v>
      </c>
      <c r="E463" s="26"/>
      <c r="F463">
        <f>IF(C463="NVARCHAR",[1]CALCULATIONS!$B$28+(D463*2),IF(C463="INT",[1]CALCULATIONS!$B$26,IF(C463="FLOAT",[1]CALCULATIONS!$B$27,IF(C463="DATE",[1]CALCULATIONS!$B$25,IF(C463="VARCHAR",[1]CALCULATIONS!$B$28+D463,IF(C463="GUID",[1]CALCULATIONS!$B$24,D463))))))</f>
        <v>252</v>
      </c>
    </row>
    <row r="464" spans="1:6">
      <c r="A464" t="s">
        <v>321</v>
      </c>
      <c r="B464" t="s">
        <v>350</v>
      </c>
      <c r="C464" t="s">
        <v>49</v>
      </c>
      <c r="D464" s="26"/>
      <c r="E464" s="26"/>
      <c r="F464">
        <f>IF(C464="NVARCHAR",[1]CALCULATIONS!$B$28+(D464*2),IF(C464="INT",[1]CALCULATIONS!$B$26,IF(C464="FLOAT",[1]CALCULATIONS!$B$27,IF(C464="DATE",[1]CALCULATIONS!$B$25,IF(C464="VARCHAR",[1]CALCULATIONS!$B$28+D464,IF(C464="GUID",[1]CALCULATIONS!$B$24,D464))))))</f>
        <v>7</v>
      </c>
    </row>
    <row r="465" spans="1:7">
      <c r="A465" t="s">
        <v>321</v>
      </c>
      <c r="B465" t="s">
        <v>351</v>
      </c>
      <c r="C465" t="s">
        <v>49</v>
      </c>
      <c r="D465" s="26"/>
      <c r="E465" s="26"/>
      <c r="F465">
        <f>IF(C465="NVARCHAR",[1]CALCULATIONS!$B$28+(D465*2),IF(C465="INT",[1]CALCULATIONS!$B$26,IF(C465="FLOAT",[1]CALCULATIONS!$B$27,IF(C465="DATE",[1]CALCULATIONS!$B$25,IF(C465="VARCHAR",[1]CALCULATIONS!$B$28+D465,IF(C465="GUID",[1]CALCULATIONS!$B$24,D465))))))</f>
        <v>7</v>
      </c>
    </row>
    <row r="466" spans="1:7">
      <c r="A466" t="s">
        <v>321</v>
      </c>
      <c r="B466" t="s">
        <v>352</v>
      </c>
      <c r="C466" t="s">
        <v>45</v>
      </c>
      <c r="D466" s="26"/>
      <c r="E466" s="26"/>
      <c r="F466">
        <f>IF(C466="NVARCHAR",[1]CALCULATIONS!$B$28+(D466*2),IF(C466="INT",[1]CALCULATIONS!$B$26,IF(C466="FLOAT",[1]CALCULATIONS!$B$27,IF(C466="DATE",[1]CALCULATIONS!$B$25,IF(C466="VARCHAR",[1]CALCULATIONS!$B$28+D466,IF(C466="GUID",[1]CALCULATIONS!$B$24,D466))))))</f>
        <v>4</v>
      </c>
    </row>
    <row r="467" spans="1:7">
      <c r="A467" t="s">
        <v>321</v>
      </c>
      <c r="B467" t="s">
        <v>353</v>
      </c>
      <c r="C467" t="s">
        <v>51</v>
      </c>
      <c r="D467" s="26">
        <v>10</v>
      </c>
      <c r="E467" s="26"/>
      <c r="F467">
        <f>IF(C467="NVARCHAR",[1]CALCULATIONS!$B$28+(D467*2),IF(C467="INT",[1]CALCULATIONS!$B$26,IF(C467="FLOAT",[1]CALCULATIONS!$B$27,IF(C467="DATE",[1]CALCULATIONS!$B$25,IF(C467="VARCHAR",[1]CALCULATIONS!$B$28+D467,IF(C467="GUID",[1]CALCULATIONS!$B$24,D467))))))</f>
        <v>22</v>
      </c>
    </row>
    <row r="468" spans="1:7">
      <c r="A468" t="s">
        <v>321</v>
      </c>
      <c r="B468" t="s">
        <v>354</v>
      </c>
      <c r="C468" t="s">
        <v>59</v>
      </c>
      <c r="D468" s="26">
        <v>36</v>
      </c>
      <c r="E468" s="26"/>
      <c r="F468">
        <f>IF(C468="NVARCHAR",[1]CALCULATIONS!$B$28+(D468*2),IF(C468="INT",[1]CALCULATIONS!$B$26,IF(C468="FLOAT",[1]CALCULATIONS!$B$27,IF(C468="DATE",[1]CALCULATIONS!$B$25,IF(C468="VARCHAR",[1]CALCULATIONS!$B$28+D468,IF(C468="GUID",[1]CALCULATIONS!$B$24,D468))))))</f>
        <v>38</v>
      </c>
      <c r="G468">
        <f>SUM(F430:F468)</f>
        <v>768</v>
      </c>
    </row>
    <row r="469" spans="1:7">
      <c r="D469" s="26"/>
      <c r="E469" s="26"/>
    </row>
    <row r="470" spans="1:7">
      <c r="A470" t="s">
        <v>355</v>
      </c>
      <c r="B470" t="s">
        <v>356</v>
      </c>
      <c r="C470" t="s">
        <v>43</v>
      </c>
      <c r="D470" s="26"/>
      <c r="E470" s="26"/>
      <c r="F470">
        <f>IF(C470="NVARCHAR",[1]CALCULATIONS!$B$28+(D470*2),IF(C470="INT",[1]CALCULATIONS!$B$26,IF(C470="FLOAT",[1]CALCULATIONS!$B$27,IF(C470="DATE",[1]CALCULATIONS!$B$25,IF(C470="VARCHAR",[1]CALCULATIONS!$B$28+D470,IF(C470="GUID",[1]CALCULATIONS!$B$24,D470))))))</f>
        <v>24</v>
      </c>
    </row>
    <row r="471" spans="1:7">
      <c r="A471" t="s">
        <v>355</v>
      </c>
      <c r="B471" t="s">
        <v>44</v>
      </c>
      <c r="C471" t="s">
        <v>45</v>
      </c>
      <c r="D471" s="26"/>
      <c r="E471" s="26"/>
      <c r="F471">
        <f>IF(C471="NVARCHAR",[1]CALCULATIONS!$B$28+(D471*2),IF(C471="INT",[1]CALCULATIONS!$B$26,IF(C471="FLOAT",[1]CALCULATIONS!$B$27,IF(C471="DATE",[1]CALCULATIONS!$B$25,IF(C471="VARCHAR",[1]CALCULATIONS!$B$28+D471,IF(C471="GUID",[1]CALCULATIONS!$B$24,D471))))))</f>
        <v>4</v>
      </c>
    </row>
    <row r="472" spans="1:7">
      <c r="A472" t="s">
        <v>355</v>
      </c>
      <c r="B472" t="s">
        <v>357</v>
      </c>
      <c r="C472" t="s">
        <v>51</v>
      </c>
      <c r="D472" s="26">
        <v>60</v>
      </c>
      <c r="E472" s="26"/>
      <c r="F472">
        <f>IF(C472="NVARCHAR",[1]CALCULATIONS!$B$28+(D472*2),IF(C472="INT",[1]CALCULATIONS!$B$26,IF(C472="FLOAT",[1]CALCULATIONS!$B$27,IF(C472="DATE",[1]CALCULATIONS!$B$25,IF(C472="VARCHAR",[1]CALCULATIONS!$B$28+D472,IF(C472="GUID",[1]CALCULATIONS!$B$24,D472))))))</f>
        <v>122</v>
      </c>
    </row>
    <row r="473" spans="1:7">
      <c r="A473" t="s">
        <v>355</v>
      </c>
      <c r="B473" t="s">
        <v>219</v>
      </c>
      <c r="C473" t="s">
        <v>59</v>
      </c>
      <c r="D473" s="26">
        <v>30</v>
      </c>
      <c r="E473" s="26"/>
      <c r="F473">
        <f>IF(C473="NVARCHAR",[1]CALCULATIONS!$B$28+(D473*2),IF(C473="INT",[1]CALCULATIONS!$B$26,IF(C473="FLOAT",[1]CALCULATIONS!$B$27,IF(C473="DATE",[1]CALCULATIONS!$B$25,IF(C473="VARCHAR",[1]CALCULATIONS!$B$28+D473,IF(C473="GUID",[1]CALCULATIONS!$B$24,D473))))))</f>
        <v>32</v>
      </c>
    </row>
    <row r="474" spans="1:7">
      <c r="A474" t="s">
        <v>355</v>
      </c>
      <c r="B474" t="s">
        <v>172</v>
      </c>
      <c r="C474" t="s">
        <v>51</v>
      </c>
      <c r="D474" s="26">
        <v>20</v>
      </c>
      <c r="E474" s="26"/>
      <c r="F474">
        <f>IF(C474="NVARCHAR",[1]CALCULATIONS!$B$28+(D474*2),IF(C474="INT",[1]CALCULATIONS!$B$26,IF(C474="FLOAT",[1]CALCULATIONS!$B$27,IF(C474="DATE",[1]CALCULATIONS!$B$25,IF(C474="VARCHAR",[1]CALCULATIONS!$B$28+D474,IF(C474="GUID",[1]CALCULATIONS!$B$24,D474))))))</f>
        <v>42</v>
      </c>
    </row>
    <row r="475" spans="1:7">
      <c r="A475" t="s">
        <v>355</v>
      </c>
      <c r="B475" t="s">
        <v>50</v>
      </c>
      <c r="C475" t="s">
        <v>51</v>
      </c>
      <c r="D475" s="26">
        <v>20</v>
      </c>
      <c r="E475" s="26"/>
      <c r="F475">
        <f>IF(C475="NVARCHAR",[1]CALCULATIONS!$B$28+(D475*2),IF(C475="INT",[1]CALCULATIONS!$B$26,IF(C475="FLOAT",[1]CALCULATIONS!$B$27,IF(C475="DATE",[1]CALCULATIONS!$B$25,IF(C475="VARCHAR",[1]CALCULATIONS!$B$28+D475,IF(C475="GUID",[1]CALCULATIONS!$B$24,D475))))))</f>
        <v>42</v>
      </c>
    </row>
    <row r="476" spans="1:7">
      <c r="A476" t="s">
        <v>355</v>
      </c>
      <c r="B476" t="s">
        <v>48</v>
      </c>
      <c r="C476" t="s">
        <v>49</v>
      </c>
      <c r="D476" s="26"/>
      <c r="E476" s="26"/>
      <c r="F476">
        <f>IF(C476="NVARCHAR",[1]CALCULATIONS!$B$28+(D476*2),IF(C476="INT",[1]CALCULATIONS!$B$26,IF(C476="FLOAT",[1]CALCULATIONS!$B$27,IF(C476="DATE",[1]CALCULATIONS!$B$25,IF(C476="VARCHAR",[1]CALCULATIONS!$B$28+D476,IF(C476="GUID",[1]CALCULATIONS!$B$24,D476))))))</f>
        <v>7</v>
      </c>
    </row>
    <row r="477" spans="1:7">
      <c r="A477" t="s">
        <v>355</v>
      </c>
      <c r="B477" t="s">
        <v>84</v>
      </c>
      <c r="C477" t="s">
        <v>59</v>
      </c>
      <c r="D477" s="26">
        <v>4</v>
      </c>
      <c r="E477" s="26"/>
      <c r="F477">
        <f>IF(C477="NVARCHAR",[1]CALCULATIONS!$B$28+(D477*2),IF(C477="INT",[1]CALCULATIONS!$B$26,IF(C477="FLOAT",[1]CALCULATIONS!$B$27,IF(C477="DATE",[1]CALCULATIONS!$B$25,IF(C477="VARCHAR",[1]CALCULATIONS!$B$28+D477,IF(C477="GUID",[1]CALCULATIONS!$B$24,D477))))))</f>
        <v>6</v>
      </c>
    </row>
    <row r="478" spans="1:7">
      <c r="A478" t="s">
        <v>355</v>
      </c>
      <c r="B478" t="s">
        <v>358</v>
      </c>
      <c r="C478" t="s">
        <v>45</v>
      </c>
      <c r="D478" s="26"/>
      <c r="E478" s="26"/>
      <c r="F478">
        <f>IF(C478="NVARCHAR",[1]CALCULATIONS!$B$28+(D478*2),IF(C478="INT",[1]CALCULATIONS!$B$26,IF(C478="FLOAT",[1]CALCULATIONS!$B$27,IF(C478="DATE",[1]CALCULATIONS!$B$25,IF(C478="VARCHAR",[1]CALCULATIONS!$B$28+D478,IF(C478="GUID",[1]CALCULATIONS!$B$24,D478))))))</f>
        <v>4</v>
      </c>
    </row>
    <row r="479" spans="1:7">
      <c r="A479" t="s">
        <v>355</v>
      </c>
      <c r="B479" t="s">
        <v>359</v>
      </c>
      <c r="C479" t="s">
        <v>45</v>
      </c>
      <c r="D479" s="26"/>
      <c r="E479" s="26"/>
      <c r="F479">
        <f>IF(C479="NVARCHAR",[1]CALCULATIONS!$B$28+(D479*2),IF(C479="INT",[1]CALCULATIONS!$B$26,IF(C479="FLOAT",[1]CALCULATIONS!$B$27,IF(C479="DATE",[1]CALCULATIONS!$B$25,IF(C479="VARCHAR",[1]CALCULATIONS!$B$28+D479,IF(C479="GUID",[1]CALCULATIONS!$B$24,D479))))))</f>
        <v>4</v>
      </c>
    </row>
    <row r="480" spans="1:7">
      <c r="A480" t="s">
        <v>355</v>
      </c>
      <c r="B480" t="s">
        <v>360</v>
      </c>
      <c r="C480" t="s">
        <v>51</v>
      </c>
      <c r="D480" s="26">
        <v>60</v>
      </c>
      <c r="E480" s="26"/>
      <c r="F480">
        <f>IF(C480="NVARCHAR",[1]CALCULATIONS!$B$28+(D480*2),IF(C480="INT",[1]CALCULATIONS!$B$26,IF(C480="FLOAT",[1]CALCULATIONS!$B$27,IF(C480="DATE",[1]CALCULATIONS!$B$25,IF(C480="VARCHAR",[1]CALCULATIONS!$B$28+D480,IF(C480="GUID",[1]CALCULATIONS!$B$24,D480))))))</f>
        <v>122</v>
      </c>
    </row>
    <row r="481" spans="1:7">
      <c r="A481" t="s">
        <v>355</v>
      </c>
      <c r="B481" t="s">
        <v>361</v>
      </c>
      <c r="C481" t="s">
        <v>362</v>
      </c>
      <c r="D481" s="26"/>
      <c r="E481" s="26"/>
      <c r="F481">
        <v>16</v>
      </c>
    </row>
    <row r="482" spans="1:7">
      <c r="A482" t="s">
        <v>355</v>
      </c>
      <c r="B482" t="s">
        <v>363</v>
      </c>
      <c r="C482" t="s">
        <v>362</v>
      </c>
      <c r="D482" s="26"/>
      <c r="E482" s="26"/>
      <c r="F482">
        <v>16</v>
      </c>
      <c r="G482">
        <f>SUM(F470:F482)</f>
        <v>441</v>
      </c>
    </row>
    <row r="483" spans="1:7">
      <c r="D483" s="26"/>
      <c r="E483" s="26"/>
    </row>
    <row r="484" spans="1:7">
      <c r="A484" t="s">
        <v>364</v>
      </c>
      <c r="B484" t="s">
        <v>365</v>
      </c>
      <c r="C484" t="s">
        <v>43</v>
      </c>
      <c r="D484" s="26"/>
      <c r="E484" s="26"/>
      <c r="F484">
        <f>IF(C484="NVARCHAR",[1]CALCULATIONS!$B$28+(D484*2),IF(C484="INT",[1]CALCULATIONS!$B$26,IF(C484="FLOAT",[1]CALCULATIONS!$B$27,IF(C484="DATE",[1]CALCULATIONS!$B$25,IF(C484="VARCHAR",[1]CALCULATIONS!$B$28+D484,IF(C484="GUID",[1]CALCULATIONS!$B$24,D484))))))</f>
        <v>24</v>
      </c>
    </row>
    <row r="485" spans="1:7">
      <c r="A485" t="s">
        <v>364</v>
      </c>
      <c r="B485" t="s">
        <v>44</v>
      </c>
      <c r="C485" t="s">
        <v>45</v>
      </c>
      <c r="D485" s="26"/>
      <c r="E485" s="26"/>
      <c r="F485">
        <f>IF(C485="NVARCHAR",[1]CALCULATIONS!$B$28+(D485*2),IF(C485="INT",[1]CALCULATIONS!$B$26,IF(C485="FLOAT",[1]CALCULATIONS!$B$27,IF(C485="DATE",[1]CALCULATIONS!$B$25,IF(C485="VARCHAR",[1]CALCULATIONS!$B$28+D485,IF(C485="GUID",[1]CALCULATIONS!$B$24,D485))))))</f>
        <v>4</v>
      </c>
    </row>
    <row r="486" spans="1:7">
      <c r="A486" t="s">
        <v>364</v>
      </c>
      <c r="B486" t="s">
        <v>366</v>
      </c>
      <c r="C486" t="s">
        <v>51</v>
      </c>
      <c r="D486" s="26">
        <v>60</v>
      </c>
      <c r="E486" s="26"/>
      <c r="F486">
        <f>IF(C486="NVARCHAR",[1]CALCULATIONS!$B$28+(D486*2),IF(C486="INT",[1]CALCULATIONS!$B$26,IF(C486="FLOAT",[1]CALCULATIONS!$B$27,IF(C486="DATE",[1]CALCULATIONS!$B$25,IF(C486="VARCHAR",[1]CALCULATIONS!$B$28+D486,IF(C486="GUID",[1]CALCULATIONS!$B$24,D486))))))</f>
        <v>122</v>
      </c>
    </row>
    <row r="487" spans="1:7">
      <c r="A487" t="s">
        <v>364</v>
      </c>
      <c r="B487" t="s">
        <v>219</v>
      </c>
      <c r="C487" t="s">
        <v>59</v>
      </c>
      <c r="D487" s="26">
        <v>30</v>
      </c>
      <c r="E487" s="26"/>
      <c r="F487">
        <f>IF(C487="NVARCHAR",[1]CALCULATIONS!$B$28+(D487*2),IF(C487="INT",[1]CALCULATIONS!$B$26,IF(C487="FLOAT",[1]CALCULATIONS!$B$27,IF(C487="DATE",[1]CALCULATIONS!$B$25,IF(C487="VARCHAR",[1]CALCULATIONS!$B$28+D487,IF(C487="GUID",[1]CALCULATIONS!$B$24,D487))))))</f>
        <v>32</v>
      </c>
    </row>
    <row r="488" spans="1:7">
      <c r="A488" t="s">
        <v>364</v>
      </c>
      <c r="B488" t="s">
        <v>172</v>
      </c>
      <c r="C488" t="s">
        <v>51</v>
      </c>
      <c r="D488" s="26">
        <v>20</v>
      </c>
      <c r="E488" s="26"/>
      <c r="F488">
        <f>IF(C488="NVARCHAR",[1]CALCULATIONS!$B$28+(D488*2),IF(C488="INT",[1]CALCULATIONS!$B$26,IF(C488="FLOAT",[1]CALCULATIONS!$B$27,IF(C488="DATE",[1]CALCULATIONS!$B$25,IF(C488="VARCHAR",[1]CALCULATIONS!$B$28+D488,IF(C488="GUID",[1]CALCULATIONS!$B$24,D488))))))</f>
        <v>42</v>
      </c>
    </row>
    <row r="489" spans="1:7">
      <c r="A489" t="s">
        <v>364</v>
      </c>
      <c r="B489" t="s">
        <v>50</v>
      </c>
      <c r="C489" t="s">
        <v>51</v>
      </c>
      <c r="D489" s="26">
        <v>20</v>
      </c>
      <c r="E489" s="26"/>
      <c r="F489">
        <f>IF(C489="NVARCHAR",[1]CALCULATIONS!$B$28+(D489*2),IF(C489="INT",[1]CALCULATIONS!$B$26,IF(C489="FLOAT",[1]CALCULATIONS!$B$27,IF(C489="DATE",[1]CALCULATIONS!$B$25,IF(C489="VARCHAR",[1]CALCULATIONS!$B$28+D489,IF(C489="GUID",[1]CALCULATIONS!$B$24,D489))))))</f>
        <v>42</v>
      </c>
    </row>
    <row r="490" spans="1:7">
      <c r="A490" t="s">
        <v>364</v>
      </c>
      <c r="B490" t="s">
        <v>48</v>
      </c>
      <c r="C490" t="s">
        <v>49</v>
      </c>
      <c r="D490" s="26"/>
      <c r="E490" s="26"/>
      <c r="F490">
        <f>IF(C490="NVARCHAR",[1]CALCULATIONS!$B$28+(D490*2),IF(C490="INT",[1]CALCULATIONS!$B$26,IF(C490="FLOAT",[1]CALCULATIONS!$B$27,IF(C490="DATE",[1]CALCULATIONS!$B$25,IF(C490="VARCHAR",[1]CALCULATIONS!$B$28+D490,IF(C490="GUID",[1]CALCULATIONS!$B$24,D490))))))</f>
        <v>7</v>
      </c>
    </row>
    <row r="491" spans="1:7">
      <c r="A491" t="s">
        <v>364</v>
      </c>
      <c r="B491" t="s">
        <v>89</v>
      </c>
      <c r="C491" t="s">
        <v>51</v>
      </c>
      <c r="D491" s="26">
        <v>200</v>
      </c>
      <c r="E491" s="26"/>
      <c r="F491">
        <f>IF(C491="NVARCHAR",[1]CALCULATIONS!$B$28+(D491*2),IF(C491="INT",[1]CALCULATIONS!$B$26,IF(C491="FLOAT",[1]CALCULATIONS!$B$27,IF(C491="DATE",[1]CALCULATIONS!$B$25,IF(C491="VARCHAR",[1]CALCULATIONS!$B$28+D491,IF(C491="GUID",[1]CALCULATIONS!$B$24,D491))))))</f>
        <v>402</v>
      </c>
    </row>
    <row r="492" spans="1:7">
      <c r="A492" t="s">
        <v>364</v>
      </c>
      <c r="B492" t="s">
        <v>75</v>
      </c>
      <c r="C492" t="s">
        <v>51</v>
      </c>
      <c r="D492" s="26">
        <v>60</v>
      </c>
      <c r="E492" s="26"/>
      <c r="F492">
        <f>IF(C492="NVARCHAR",[1]CALCULATIONS!$B$28+(D492*2),IF(C492="INT",[1]CALCULATIONS!$B$26,IF(C492="FLOAT",[1]CALCULATIONS!$B$27,IF(C492="DATE",[1]CALCULATIONS!$B$25,IF(C492="VARCHAR",[1]CALCULATIONS!$B$28+D492,IF(C492="GUID",[1]CALCULATIONS!$B$24,D492))))))</f>
        <v>122</v>
      </c>
      <c r="G492">
        <f>SUM(F484:F492)</f>
        <v>797</v>
      </c>
    </row>
    <row r="493" spans="1:7">
      <c r="D493" s="26"/>
      <c r="E493" s="26"/>
    </row>
    <row r="494" spans="1:7">
      <c r="A494" t="s">
        <v>367</v>
      </c>
      <c r="B494" t="s">
        <v>368</v>
      </c>
      <c r="C494" t="s">
        <v>43</v>
      </c>
      <c r="D494" s="26"/>
      <c r="E494" s="26"/>
      <c r="F494">
        <f>IF(C494="NVARCHAR",[1]CALCULATIONS!$B$28+(D494*2),IF(C494="INT",[1]CALCULATIONS!$B$26,IF(C494="FLOAT",[1]CALCULATIONS!$B$27,IF(C494="DATE",[1]CALCULATIONS!$B$25,IF(C494="VARCHAR",[1]CALCULATIONS!$B$28+D494,IF(C494="GUID",[1]CALCULATIONS!$B$24,D494))))))</f>
        <v>24</v>
      </c>
    </row>
    <row r="495" spans="1:7">
      <c r="A495" t="s">
        <v>367</v>
      </c>
      <c r="B495" t="s">
        <v>44</v>
      </c>
      <c r="C495" t="s">
        <v>45</v>
      </c>
      <c r="D495" s="26"/>
      <c r="E495" s="26"/>
      <c r="F495">
        <f>IF(C495="NVARCHAR",[1]CALCULATIONS!$B$28+(D495*2),IF(C495="INT",[1]CALCULATIONS!$B$26,IF(C495="FLOAT",[1]CALCULATIONS!$B$27,IF(C495="DATE",[1]CALCULATIONS!$B$25,IF(C495="VARCHAR",[1]CALCULATIONS!$B$28+D495,IF(C495="GUID",[1]CALCULATIONS!$B$24,D495))))))</f>
        <v>4</v>
      </c>
    </row>
    <row r="496" spans="1:7">
      <c r="A496" t="s">
        <v>367</v>
      </c>
      <c r="B496" t="s">
        <v>186</v>
      </c>
      <c r="C496" t="s">
        <v>43</v>
      </c>
      <c r="D496" s="26"/>
      <c r="E496" s="26"/>
      <c r="F496">
        <f>IF(C496="NVARCHAR",[1]CALCULATIONS!$B$28+(D496*2),IF(C496="INT",[1]CALCULATIONS!$B$26,IF(C496="FLOAT",[1]CALCULATIONS!$B$27,IF(C496="DATE",[1]CALCULATIONS!$B$25,IF(C496="VARCHAR",[1]CALCULATIONS!$B$28+D496,IF(C496="GUID",[1]CALCULATIONS!$B$24,D496))))))</f>
        <v>24</v>
      </c>
    </row>
    <row r="497" spans="1:7">
      <c r="A497" t="s">
        <v>367</v>
      </c>
      <c r="B497" t="s">
        <v>322</v>
      </c>
      <c r="C497" t="s">
        <v>43</v>
      </c>
      <c r="D497" s="26"/>
      <c r="E497" s="26"/>
      <c r="F497">
        <f>IF(C497="NVARCHAR",[1]CALCULATIONS!$B$28+(D497*2),IF(C497="INT",[1]CALCULATIONS!$B$26,IF(C497="FLOAT",[1]CALCULATIONS!$B$27,IF(C497="DATE",[1]CALCULATIONS!$B$25,IF(C497="VARCHAR",[1]CALCULATIONS!$B$28+D497,IF(C497="GUID",[1]CALCULATIONS!$B$24,D497))))))</f>
        <v>24</v>
      </c>
    </row>
    <row r="498" spans="1:7">
      <c r="A498" t="s">
        <v>367</v>
      </c>
      <c r="B498" t="s">
        <v>369</v>
      </c>
      <c r="C498" t="s">
        <v>51</v>
      </c>
      <c r="D498" s="26">
        <v>59</v>
      </c>
      <c r="E498" s="26"/>
      <c r="F498">
        <f>IF(C498="NVARCHAR",[1]CALCULATIONS!$B$28+(D498*2),IF(C498="INT",[1]CALCULATIONS!$B$26,IF(C498="FLOAT",[1]CALCULATIONS!$B$27,IF(C498="DATE",[1]CALCULATIONS!$B$25,IF(C498="VARCHAR",[1]CALCULATIONS!$B$28+D498,IF(C498="GUID",[1]CALCULATIONS!$B$24,D498))))))</f>
        <v>120</v>
      </c>
    </row>
    <row r="499" spans="1:7">
      <c r="A499" t="s">
        <v>367</v>
      </c>
      <c r="B499" t="s">
        <v>370</v>
      </c>
      <c r="C499" t="s">
        <v>45</v>
      </c>
      <c r="D499" s="26"/>
      <c r="E499" s="26"/>
      <c r="F499">
        <f>IF(C499="NVARCHAR",[1]CALCULATIONS!$B$28+(D499*2),IF(C499="INT",[1]CALCULATIONS!$B$26,IF(C499="FLOAT",[1]CALCULATIONS!$B$27,IF(C499="DATE",[1]CALCULATIONS!$B$25,IF(C499="VARCHAR",[1]CALCULATIONS!$B$28+D499,IF(C499="GUID",[1]CALCULATIONS!$B$24,D499))))))</f>
        <v>4</v>
      </c>
    </row>
    <row r="500" spans="1:7">
      <c r="A500" t="s">
        <v>367</v>
      </c>
      <c r="B500" t="s">
        <v>371</v>
      </c>
      <c r="C500" t="s">
        <v>45</v>
      </c>
      <c r="D500" s="26"/>
      <c r="E500" s="26"/>
      <c r="F500">
        <f>IF(C500="NVARCHAR",[1]CALCULATIONS!$B$28+(D500*2),IF(C500="INT",[1]CALCULATIONS!$B$26,IF(C500="FLOAT",[1]CALCULATIONS!$B$27,IF(C500="DATE",[1]CALCULATIONS!$B$25,IF(C500="VARCHAR",[1]CALCULATIONS!$B$28+D500,IF(C500="GUID",[1]CALCULATIONS!$B$24,D500))))))</f>
        <v>4</v>
      </c>
    </row>
    <row r="501" spans="1:7">
      <c r="A501" t="s">
        <v>367</v>
      </c>
      <c r="B501" t="s">
        <v>75</v>
      </c>
      <c r="C501" t="s">
        <v>362</v>
      </c>
      <c r="D501" s="26"/>
      <c r="E501" s="26"/>
      <c r="F501">
        <v>16</v>
      </c>
    </row>
    <row r="502" spans="1:7">
      <c r="A502" t="s">
        <v>367</v>
      </c>
      <c r="B502" t="s">
        <v>372</v>
      </c>
      <c r="C502" t="s">
        <v>115</v>
      </c>
      <c r="D502" s="26"/>
      <c r="E502" s="26"/>
      <c r="F502">
        <f>IF(C502="NVARCHAR",[1]CALCULATIONS!$B$28+(D502*2),IF(C502="INT",[1]CALCULATIONS!$B$26,IF(C502="FLOAT",[1]CALCULATIONS!$B$27,IF(C502="DATE",[1]CALCULATIONS!$B$25,IF(C502="VARCHAR",[1]CALCULATIONS!$B$28+D502,IF(C502="GUID",[1]CALCULATIONS!$B$24,D502))))))</f>
        <v>8</v>
      </c>
    </row>
    <row r="503" spans="1:7">
      <c r="A503" t="s">
        <v>367</v>
      </c>
      <c r="B503" t="s">
        <v>57</v>
      </c>
      <c r="C503" t="s">
        <v>115</v>
      </c>
      <c r="D503" s="26"/>
      <c r="E503" s="26"/>
      <c r="F503">
        <f>IF(C503="NVARCHAR",[1]CALCULATIONS!$B$28+(D503*2),IF(C503="INT",[1]CALCULATIONS!$B$26,IF(C503="FLOAT",[1]CALCULATIONS!$B$27,IF(C503="DATE",[1]CALCULATIONS!$B$25,IF(C503="VARCHAR",[1]CALCULATIONS!$B$28+D503,IF(C503="GUID",[1]CALCULATIONS!$B$24,D503))))))</f>
        <v>8</v>
      </c>
    </row>
    <row r="504" spans="1:7">
      <c r="A504" t="s">
        <v>367</v>
      </c>
      <c r="B504" t="s">
        <v>373</v>
      </c>
      <c r="C504" t="s">
        <v>59</v>
      </c>
      <c r="D504" s="26">
        <v>1</v>
      </c>
      <c r="E504" s="26"/>
      <c r="F504">
        <f>IF(C504="NVARCHAR",[1]CALCULATIONS!$B$28+(D504*2),IF(C504="INT",[1]CALCULATIONS!$B$26,IF(C504="FLOAT",[1]CALCULATIONS!$B$27,IF(C504="DATE",[1]CALCULATIONS!$B$25,IF(C504="VARCHAR",[1]CALCULATIONS!$B$28+D504,IF(C504="GUID",[1]CALCULATIONS!$B$24,D504))))))</f>
        <v>3</v>
      </c>
    </row>
    <row r="505" spans="1:7">
      <c r="A505" t="s">
        <v>367</v>
      </c>
      <c r="B505" t="s">
        <v>48</v>
      </c>
      <c r="C505" t="s">
        <v>49</v>
      </c>
      <c r="D505" s="26"/>
      <c r="E505" s="26"/>
      <c r="F505">
        <f>IF(C505="NVARCHAR",[1]CALCULATIONS!$B$28+(D505*2),IF(C505="INT",[1]CALCULATIONS!$B$26,IF(C505="FLOAT",[1]CALCULATIONS!$B$27,IF(C505="DATE",[1]CALCULATIONS!$B$25,IF(C505="VARCHAR",[1]CALCULATIONS!$B$28+D505,IF(C505="GUID",[1]CALCULATIONS!$B$24,D505))))))</f>
        <v>7</v>
      </c>
      <c r="G505">
        <f>SUM(F494:F505)</f>
        <v>246</v>
      </c>
    </row>
    <row r="506" spans="1:7">
      <c r="D506" s="26"/>
      <c r="E506" s="26"/>
    </row>
    <row r="507" spans="1:7">
      <c r="A507" t="s">
        <v>374</v>
      </c>
      <c r="B507" t="s">
        <v>375</v>
      </c>
      <c r="C507" t="s">
        <v>51</v>
      </c>
      <c r="D507" s="26">
        <v>20</v>
      </c>
      <c r="E507" s="26"/>
      <c r="F507">
        <f>IF(C507="NVARCHAR",[1]CALCULATIONS!$B$28+(D507*2),IF(C507="INT",[1]CALCULATIONS!$B$26,IF(C507="FLOAT",[1]CALCULATIONS!$B$27,IF(C507="DATE",[1]CALCULATIONS!$B$25,IF(C507="VARCHAR",[1]CALCULATIONS!$B$28+D507,IF(C507="GUID",[1]CALCULATIONS!$B$24,D507))))))</f>
        <v>42</v>
      </c>
    </row>
    <row r="508" spans="1:7">
      <c r="A508" t="s">
        <v>374</v>
      </c>
      <c r="B508" t="s">
        <v>376</v>
      </c>
      <c r="C508" t="s">
        <v>51</v>
      </c>
      <c r="D508" s="26">
        <v>59</v>
      </c>
      <c r="E508" s="26"/>
      <c r="F508">
        <f>IF(C508="NVARCHAR",[1]CALCULATIONS!$B$28+(D508*2),IF(C508="INT",[1]CALCULATIONS!$B$26,IF(C508="FLOAT",[1]CALCULATIONS!$B$27,IF(C508="DATE",[1]CALCULATIONS!$B$25,IF(C508="VARCHAR",[1]CALCULATIONS!$B$28+D508,IF(C508="GUID",[1]CALCULATIONS!$B$24,D508))))))</f>
        <v>120</v>
      </c>
      <c r="G508">
        <f>SUM(F507:F508)</f>
        <v>162</v>
      </c>
    </row>
    <row r="509" spans="1:7">
      <c r="D509" s="26"/>
      <c r="E509" s="26"/>
    </row>
    <row r="510" spans="1:7">
      <c r="A510" t="s">
        <v>377</v>
      </c>
      <c r="B510" t="s">
        <v>50</v>
      </c>
      <c r="C510" t="s">
        <v>51</v>
      </c>
      <c r="D510" s="26">
        <v>20</v>
      </c>
      <c r="E510" s="26"/>
      <c r="F510">
        <f>IF(C510="NVARCHAR",[1]CALCULATIONS!$B$28+(D510*2),IF(C510="INT",[1]CALCULATIONS!$B$26,IF(C510="FLOAT",[1]CALCULATIONS!$B$27,IF(C510="DATE",[1]CALCULATIONS!$B$25,IF(C510="VARCHAR",[1]CALCULATIONS!$B$28+D510,IF(C510="GUID",[1]CALCULATIONS!$B$24,D510))))))</f>
        <v>42</v>
      </c>
    </row>
    <row r="511" spans="1:7">
      <c r="A511" t="s">
        <v>377</v>
      </c>
      <c r="B511" t="s">
        <v>378</v>
      </c>
      <c r="C511" t="s">
        <v>51</v>
      </c>
      <c r="D511" s="26">
        <v>59</v>
      </c>
      <c r="E511" s="26"/>
      <c r="F511">
        <f>IF(C511="NVARCHAR",[1]CALCULATIONS!$B$28+(D511*2),IF(C511="INT",[1]CALCULATIONS!$B$26,IF(C511="FLOAT",[1]CALCULATIONS!$B$27,IF(C511="DATE",[1]CALCULATIONS!$B$25,IF(C511="VARCHAR",[1]CALCULATIONS!$B$28+D511,IF(C511="GUID",[1]CALCULATIONS!$B$24,D511))))))</f>
        <v>120</v>
      </c>
    </row>
    <row r="512" spans="1:7">
      <c r="A512" t="s">
        <v>377</v>
      </c>
      <c r="B512" t="s">
        <v>379</v>
      </c>
      <c r="C512" t="s">
        <v>51</v>
      </c>
      <c r="D512" s="26">
        <v>100</v>
      </c>
      <c r="E512" s="26"/>
      <c r="F512">
        <f>IF(C512="NVARCHAR",[1]CALCULATIONS!$B$28+(D512*2),IF(C512="INT",[1]CALCULATIONS!$B$26,IF(C512="FLOAT",[1]CALCULATIONS!$B$27,IF(C512="DATE",[1]CALCULATIONS!$B$25,IF(C512="VARCHAR",[1]CALCULATIONS!$B$28+D512,IF(C512="GUID",[1]CALCULATIONS!$B$24,D512))))))</f>
        <v>202</v>
      </c>
      <c r="G512">
        <f>SUM(F510:F512)</f>
        <v>364</v>
      </c>
    </row>
    <row r="513" spans="1:7">
      <c r="D513" s="26"/>
      <c r="E513" s="26"/>
    </row>
    <row r="514" spans="1:7">
      <c r="A514" t="s">
        <v>380</v>
      </c>
      <c r="B514" t="s">
        <v>381</v>
      </c>
      <c r="C514" t="s">
        <v>43</v>
      </c>
      <c r="D514" s="26"/>
      <c r="E514" s="26"/>
      <c r="F514">
        <f>IF(C514="NVARCHAR",[1]CALCULATIONS!$B$28+(D514*2),IF(C514="INT",[1]CALCULATIONS!$B$26,IF(C514="FLOAT",[1]CALCULATIONS!$B$27,IF(C514="DATE",[1]CALCULATIONS!$B$25,IF(C514="VARCHAR",[1]CALCULATIONS!$B$28+D514,IF(C514="GUID",[1]CALCULATIONS!$B$24,D514))))))</f>
        <v>24</v>
      </c>
    </row>
    <row r="515" spans="1:7">
      <c r="A515" t="s">
        <v>380</v>
      </c>
      <c r="B515" t="s">
        <v>186</v>
      </c>
      <c r="C515" t="s">
        <v>43</v>
      </c>
      <c r="D515" s="26"/>
      <c r="E515" s="26"/>
      <c r="F515">
        <f>IF(C515="NVARCHAR",[1]CALCULATIONS!$B$28+(D515*2),IF(C515="INT",[1]CALCULATIONS!$B$26,IF(C515="FLOAT",[1]CALCULATIONS!$B$27,IF(C515="DATE",[1]CALCULATIONS!$B$25,IF(C515="VARCHAR",[1]CALCULATIONS!$B$28+D515,IF(C515="GUID",[1]CALCULATIONS!$B$24,D515))))))</f>
        <v>24</v>
      </c>
    </row>
    <row r="516" spans="1:7">
      <c r="A516" t="s">
        <v>380</v>
      </c>
      <c r="B516" t="s">
        <v>382</v>
      </c>
      <c r="C516" t="s">
        <v>51</v>
      </c>
      <c r="D516" s="26">
        <v>20</v>
      </c>
      <c r="E516" s="26"/>
      <c r="F516">
        <f>IF(C516="NVARCHAR",[1]CALCULATIONS!$B$28+(D516*2),IF(C516="INT",[1]CALCULATIONS!$B$26,IF(C516="FLOAT",[1]CALCULATIONS!$B$27,IF(C516="DATE",[1]CALCULATIONS!$B$25,IF(C516="VARCHAR",[1]CALCULATIONS!$B$28+D516,IF(C516="GUID",[1]CALCULATIONS!$B$24,D516))))))</f>
        <v>42</v>
      </c>
    </row>
    <row r="517" spans="1:7">
      <c r="A517" t="s">
        <v>380</v>
      </c>
      <c r="B517" t="s">
        <v>50</v>
      </c>
      <c r="C517" t="s">
        <v>51</v>
      </c>
      <c r="D517" s="26">
        <v>20</v>
      </c>
      <c r="E517" s="26"/>
      <c r="F517">
        <f>IF(C517="NVARCHAR",[1]CALCULATIONS!$B$28+(D517*2),IF(C517="INT",[1]CALCULATIONS!$B$26,IF(C517="FLOAT",[1]CALCULATIONS!$B$27,IF(C517="DATE",[1]CALCULATIONS!$B$25,IF(C517="VARCHAR",[1]CALCULATIONS!$B$28+D517,IF(C517="GUID",[1]CALCULATIONS!$B$24,D517))))))</f>
        <v>42</v>
      </c>
    </row>
    <row r="518" spans="1:7">
      <c r="A518" t="s">
        <v>380</v>
      </c>
      <c r="B518" t="s">
        <v>383</v>
      </c>
      <c r="C518" t="s">
        <v>51</v>
      </c>
      <c r="D518" s="26">
        <v>20</v>
      </c>
      <c r="E518" s="26"/>
      <c r="F518">
        <f>IF(C518="NVARCHAR",[1]CALCULATIONS!$B$28+(D518*2),IF(C518="INT",[1]CALCULATIONS!$B$26,IF(C518="FLOAT",[1]CALCULATIONS!$B$27,IF(C518="DATE",[1]CALCULATIONS!$B$25,IF(C518="VARCHAR",[1]CALCULATIONS!$B$28+D518,IF(C518="GUID",[1]CALCULATIONS!$B$24,D518))))))</f>
        <v>42</v>
      </c>
    </row>
    <row r="519" spans="1:7">
      <c r="A519" t="s">
        <v>380</v>
      </c>
      <c r="B519" t="s">
        <v>384</v>
      </c>
      <c r="C519" t="s">
        <v>45</v>
      </c>
      <c r="D519" s="26"/>
      <c r="E519" s="26"/>
      <c r="F519">
        <f>IF(C519="NVARCHAR",[1]CALCULATIONS!$B$28+(D519*2),IF(C519="INT",[1]CALCULATIONS!$B$26,IF(C519="FLOAT",[1]CALCULATIONS!$B$27,IF(C519="DATE",[1]CALCULATIONS!$B$25,IF(C519="VARCHAR",[1]CALCULATIONS!$B$28+D519,IF(C519="GUID",[1]CALCULATIONS!$B$24,D519))))))</f>
        <v>4</v>
      </c>
      <c r="G519">
        <f>SUM(F514:F519)</f>
        <v>178</v>
      </c>
    </row>
    <row r="520" spans="1:7">
      <c r="D520" s="26"/>
      <c r="E520" s="26"/>
    </row>
    <row r="521" spans="1:7">
      <c r="A521" t="s">
        <v>385</v>
      </c>
      <c r="B521" t="s">
        <v>386</v>
      </c>
      <c r="C521" t="s">
        <v>51</v>
      </c>
      <c r="D521" s="26">
        <v>80</v>
      </c>
      <c r="E521" s="26"/>
      <c r="F521">
        <f>IF(C521="NVARCHAR",[1]CALCULATIONS!$B$28+(D521*2),IF(C521="INT",[1]CALCULATIONS!$B$26,IF(C521="FLOAT",[1]CALCULATIONS!$B$27,IF(C521="DATE",[1]CALCULATIONS!$B$25,IF(C521="VARCHAR",[1]CALCULATIONS!$B$28+D521,IF(C521="GUID",[1]CALCULATIONS!$B$24,D521))))))</f>
        <v>162</v>
      </c>
      <c r="G521">
        <f>SUM(F521:F521)</f>
        <v>162</v>
      </c>
    </row>
    <row r="522" spans="1:7">
      <c r="D522" s="26"/>
      <c r="E522" s="26"/>
    </row>
    <row r="523" spans="1:7">
      <c r="A523" s="23" t="s">
        <v>387</v>
      </c>
      <c r="B523" t="s">
        <v>388</v>
      </c>
      <c r="C523" t="s">
        <v>43</v>
      </c>
      <c r="D523" s="26"/>
      <c r="E523" s="26"/>
      <c r="F523">
        <f>IF(C523="NVARCHAR",[1]CALCULATIONS!$B$28+(D523*2),IF(C523="INT",[1]CALCULATIONS!$B$26,IF(C523="FLOAT",[1]CALCULATIONS!$B$27,IF(C523="DATE",[1]CALCULATIONS!$B$25,IF(C523="VARCHAR",[1]CALCULATIONS!$B$28+D523,IF(C523="GUID",[1]CALCULATIONS!$B$24,D523))))))</f>
        <v>24</v>
      </c>
    </row>
    <row r="524" spans="1:7">
      <c r="A524" s="23" t="s">
        <v>387</v>
      </c>
      <c r="B524" t="s">
        <v>389</v>
      </c>
      <c r="C524" t="s">
        <v>45</v>
      </c>
      <c r="D524" s="26"/>
      <c r="E524" s="26"/>
      <c r="F524">
        <f>IF(C524="NVARCHAR",[1]CALCULATIONS!$B$28+(D524*2),IF(C524="INT",[1]CALCULATIONS!$B$26,IF(C524="FLOAT",[1]CALCULATIONS!$B$27,IF(C524="DATE",[1]CALCULATIONS!$B$25,IF(C524="VARCHAR",[1]CALCULATIONS!$B$28+D524,IF(C524="GUID",[1]CALCULATIONS!$B$24,D524))))))</f>
        <v>4</v>
      </c>
    </row>
    <row r="525" spans="1:7">
      <c r="A525" s="23" t="s">
        <v>387</v>
      </c>
      <c r="B525" t="s">
        <v>390</v>
      </c>
      <c r="C525" t="s">
        <v>49</v>
      </c>
      <c r="D525" s="26"/>
      <c r="E525" s="26"/>
      <c r="F525">
        <f>IF(C525="NVARCHAR",[1]CALCULATIONS!$B$28+(D525*2),IF(C525="INT",[1]CALCULATIONS!$B$26,IF(C525="FLOAT",[1]CALCULATIONS!$B$27,IF(C525="DATE",[1]CALCULATIONS!$B$25,IF(C525="VARCHAR",[1]CALCULATIONS!$B$28+D525,IF(C525="GUID",[1]CALCULATIONS!$B$24,D525))))))</f>
        <v>7</v>
      </c>
    </row>
    <row r="526" spans="1:7">
      <c r="A526" s="23" t="s">
        <v>387</v>
      </c>
      <c r="B526" t="s">
        <v>391</v>
      </c>
      <c r="C526" t="s">
        <v>45</v>
      </c>
      <c r="D526" s="26"/>
      <c r="E526" s="26"/>
      <c r="F526">
        <f>IF(C526="NVARCHAR",[1]CALCULATIONS!$B$28+(D526*2),IF(C526="INT",[1]CALCULATIONS!$B$26,IF(C526="FLOAT",[1]CALCULATIONS!$B$27,IF(C526="DATE",[1]CALCULATIONS!$B$25,IF(C526="VARCHAR",[1]CALCULATIONS!$B$28+D526,IF(C526="GUID",[1]CALCULATIONS!$B$24,D526))))))</f>
        <v>4</v>
      </c>
    </row>
    <row r="527" spans="1:7">
      <c r="A527" s="23" t="s">
        <v>387</v>
      </c>
      <c r="B527" t="s">
        <v>392</v>
      </c>
      <c r="C527" t="s">
        <v>45</v>
      </c>
      <c r="D527" s="26"/>
      <c r="E527" s="26"/>
      <c r="F527">
        <f>IF(C527="NVARCHAR",[1]CALCULATIONS!$B$28+(D527*2),IF(C527="INT",[1]CALCULATIONS!$B$26,IF(C527="FLOAT",[1]CALCULATIONS!$B$27,IF(C527="DATE",[1]CALCULATIONS!$B$25,IF(C527="VARCHAR",[1]CALCULATIONS!$B$28+D527,IF(C527="GUID",[1]CALCULATIONS!$B$24,D527))))))</f>
        <v>4</v>
      </c>
    </row>
    <row r="528" spans="1:7">
      <c r="A528" s="23" t="s">
        <v>387</v>
      </c>
      <c r="B528" t="s">
        <v>50</v>
      </c>
      <c r="C528" t="s">
        <v>51</v>
      </c>
      <c r="D528" s="26">
        <v>20</v>
      </c>
      <c r="E528" s="26"/>
      <c r="F528">
        <f>IF(C528="NVARCHAR",[1]CALCULATIONS!$B$28+(D528*2),IF(C528="INT",[1]CALCULATIONS!$B$26,IF(C528="FLOAT",[1]CALCULATIONS!$B$27,IF(C528="DATE",[1]CALCULATIONS!$B$25,IF(C528="VARCHAR",[1]CALCULATIONS!$B$28+D528,IF(C528="GUID",[1]CALCULATIONS!$B$24,D528))))))</f>
        <v>42</v>
      </c>
    </row>
    <row r="529" spans="1:7">
      <c r="A529" s="23" t="s">
        <v>387</v>
      </c>
      <c r="B529" t="s">
        <v>393</v>
      </c>
      <c r="C529" t="s">
        <v>51</v>
      </c>
      <c r="D529" s="24">
        <v>48</v>
      </c>
      <c r="E529" s="26"/>
      <c r="F529">
        <f>IF(C529="NVARCHAR",[1]CALCULATIONS!$B$28+(D529*2),IF(C529="INT",[1]CALCULATIONS!$B$26,IF(C529="FLOAT",[1]CALCULATIONS!$B$27,IF(C529="DATE",[1]CALCULATIONS!$B$25,IF(C529="VARCHAR",[1]CALCULATIONS!$B$28+D529,IF(C529="GUID",[1]CALCULATIONS!$B$24,D529))))))</f>
        <v>98</v>
      </c>
    </row>
    <row r="530" spans="1:7">
      <c r="A530" s="23" t="s">
        <v>387</v>
      </c>
      <c r="B530" t="s">
        <v>89</v>
      </c>
      <c r="C530" t="s">
        <v>362</v>
      </c>
      <c r="D530" s="26"/>
      <c r="E530" s="26"/>
      <c r="F530">
        <v>16</v>
      </c>
      <c r="G530" s="22">
        <f>SUM(F523:F530)</f>
        <v>199</v>
      </c>
    </row>
    <row r="531" spans="1:7">
      <c r="D531" s="26"/>
      <c r="E531" s="26"/>
    </row>
    <row r="532" spans="1:7">
      <c r="A532" t="s">
        <v>394</v>
      </c>
      <c r="B532" t="s">
        <v>395</v>
      </c>
      <c r="C532" t="s">
        <v>43</v>
      </c>
      <c r="D532" s="26"/>
      <c r="E532" s="26"/>
      <c r="F532">
        <f>IF(C532="NVARCHAR",[1]CALCULATIONS!$B$28+(D532*2),IF(C532="INT",[1]CALCULATIONS!$B$26,IF(C532="FLOAT",[1]CALCULATIONS!$B$27,IF(C532="DATE",[1]CALCULATIONS!$B$25,IF(C532="VARCHAR",[1]CALCULATIONS!$B$28+D532,IF(C532="GUID",[1]CALCULATIONS!$B$24,D532))))))</f>
        <v>24</v>
      </c>
    </row>
    <row r="533" spans="1:7">
      <c r="A533" t="s">
        <v>394</v>
      </c>
      <c r="B533" t="s">
        <v>44</v>
      </c>
      <c r="C533" t="s">
        <v>45</v>
      </c>
      <c r="D533" s="26"/>
      <c r="E533" s="26"/>
      <c r="F533">
        <f>IF(C533="NVARCHAR",[1]CALCULATIONS!$B$28+(D533*2),IF(C533="INT",[1]CALCULATIONS!$B$26,IF(C533="FLOAT",[1]CALCULATIONS!$B$27,IF(C533="DATE",[1]CALCULATIONS!$B$25,IF(C533="VARCHAR",[1]CALCULATIONS!$B$28+D533,IF(C533="GUID",[1]CALCULATIONS!$B$24,D533))))))</f>
        <v>4</v>
      </c>
    </row>
    <row r="534" spans="1:7">
      <c r="A534" t="s">
        <v>394</v>
      </c>
      <c r="B534" t="s">
        <v>186</v>
      </c>
      <c r="C534" t="s">
        <v>43</v>
      </c>
      <c r="D534" s="26"/>
      <c r="E534" s="26"/>
      <c r="F534">
        <f>IF(C534="NVARCHAR",[1]CALCULATIONS!$B$28+(D534*2),IF(C534="INT",[1]CALCULATIONS!$B$26,IF(C534="FLOAT",[1]CALCULATIONS!$B$27,IF(C534="DATE",[1]CALCULATIONS!$B$25,IF(C534="VARCHAR",[1]CALCULATIONS!$B$28+D534,IF(C534="GUID",[1]CALCULATIONS!$B$24,D534))))))</f>
        <v>24</v>
      </c>
    </row>
    <row r="535" spans="1:7">
      <c r="A535" t="s">
        <v>394</v>
      </c>
      <c r="B535" t="s">
        <v>50</v>
      </c>
      <c r="C535" t="s">
        <v>51</v>
      </c>
      <c r="D535" s="26">
        <v>20</v>
      </c>
      <c r="E535" s="26"/>
      <c r="F535">
        <f>IF(C535="NVARCHAR",[1]CALCULATIONS!$B$28+(D535*2),IF(C535="INT",[1]CALCULATIONS!$B$26,IF(C535="FLOAT",[1]CALCULATIONS!$B$27,IF(C535="DATE",[1]CALCULATIONS!$B$25,IF(C535="VARCHAR",[1]CALCULATIONS!$B$28+D535,IF(C535="GUID",[1]CALCULATIONS!$B$24,D535))))))</f>
        <v>42</v>
      </c>
    </row>
    <row r="536" spans="1:7">
      <c r="A536" t="s">
        <v>394</v>
      </c>
      <c r="B536" t="s">
        <v>48</v>
      </c>
      <c r="C536" t="s">
        <v>49</v>
      </c>
      <c r="D536" s="26"/>
      <c r="E536" s="26"/>
      <c r="F536">
        <f>IF(C536="NVARCHAR",[1]CALCULATIONS!$B$28+(D536*2),IF(C536="INT",[1]CALCULATIONS!$B$26,IF(C536="FLOAT",[1]CALCULATIONS!$B$27,IF(C536="DATE",[1]CALCULATIONS!$B$25,IF(C536="VARCHAR",[1]CALCULATIONS!$B$28+D536,IF(C536="GUID",[1]CALCULATIONS!$B$24,D536))))))</f>
        <v>7</v>
      </c>
    </row>
    <row r="537" spans="1:7">
      <c r="A537" t="s">
        <v>394</v>
      </c>
      <c r="B537" t="s">
        <v>396</v>
      </c>
      <c r="C537" t="s">
        <v>59</v>
      </c>
      <c r="D537" s="26">
        <v>4</v>
      </c>
      <c r="E537" s="26"/>
      <c r="F537">
        <f>IF(C537="NVARCHAR",[1]CALCULATIONS!$B$28+(D537*2),IF(C537="INT",[1]CALCULATIONS!$B$26,IF(C537="FLOAT",[1]CALCULATIONS!$B$27,IF(C537="DATE",[1]CALCULATIONS!$B$25,IF(C537="VARCHAR",[1]CALCULATIONS!$B$28+D537,IF(C537="GUID",[1]CALCULATIONS!$B$24,D537))))))</f>
        <v>6</v>
      </c>
    </row>
    <row r="538" spans="1:7">
      <c r="A538" t="s">
        <v>394</v>
      </c>
      <c r="B538" t="s">
        <v>397</v>
      </c>
      <c r="C538" t="s">
        <v>59</v>
      </c>
      <c r="D538" s="26">
        <v>20</v>
      </c>
      <c r="E538" s="26"/>
      <c r="F538">
        <f>IF(C538="NVARCHAR",[1]CALCULATIONS!$B$28+(D538*2),IF(C538="INT",[1]CALCULATIONS!$B$26,IF(C538="FLOAT",[1]CALCULATIONS!$B$27,IF(C538="DATE",[1]CALCULATIONS!$B$25,IF(C538="VARCHAR",[1]CALCULATIONS!$B$28+D538,IF(C538="GUID",[1]CALCULATIONS!$B$24,D538))))))</f>
        <v>22</v>
      </c>
    </row>
    <row r="539" spans="1:7">
      <c r="A539" t="s">
        <v>394</v>
      </c>
      <c r="B539" t="s">
        <v>398</v>
      </c>
      <c r="C539" t="s">
        <v>45</v>
      </c>
      <c r="D539" s="26"/>
      <c r="E539" s="26"/>
      <c r="F539">
        <f>IF(C539="NVARCHAR",[1]CALCULATIONS!$B$28+(D539*2),IF(C539="INT",[1]CALCULATIONS!$B$26,IF(C539="FLOAT",[1]CALCULATIONS!$B$27,IF(C539="DATE",[1]CALCULATIONS!$B$25,IF(C539="VARCHAR",[1]CALCULATIONS!$B$28+D539,IF(C539="GUID",[1]CALCULATIONS!$B$24,D539))))))</f>
        <v>4</v>
      </c>
    </row>
    <row r="540" spans="1:7">
      <c r="A540" t="s">
        <v>394</v>
      </c>
      <c r="B540" t="s">
        <v>399</v>
      </c>
      <c r="C540" t="s">
        <v>45</v>
      </c>
      <c r="D540" s="26"/>
      <c r="E540" s="26"/>
      <c r="F540">
        <f>IF(C540="NVARCHAR",[1]CALCULATIONS!$B$28+(D540*2),IF(C540="INT",[1]CALCULATIONS!$B$26,IF(C540="FLOAT",[1]CALCULATIONS!$B$27,IF(C540="DATE",[1]CALCULATIONS!$B$25,IF(C540="VARCHAR",[1]CALCULATIONS!$B$28+D540,IF(C540="GUID",[1]CALCULATIONS!$B$24,D540))))))</f>
        <v>4</v>
      </c>
    </row>
    <row r="541" spans="1:7">
      <c r="A541" t="s">
        <v>394</v>
      </c>
      <c r="B541" t="s">
        <v>400</v>
      </c>
      <c r="C541" t="s">
        <v>59</v>
      </c>
      <c r="D541" s="26">
        <v>6</v>
      </c>
      <c r="E541" s="26"/>
      <c r="F541">
        <f>IF(C541="NVARCHAR",[1]CALCULATIONS!$B$28+(D541*2),IF(C541="INT",[1]CALCULATIONS!$B$26,IF(C541="FLOAT",[1]CALCULATIONS!$B$27,IF(C541="DATE",[1]CALCULATIONS!$B$25,IF(C541="VARCHAR",[1]CALCULATIONS!$B$28+D541,IF(C541="GUID",[1]CALCULATIONS!$B$24,D541))))))</f>
        <v>8</v>
      </c>
    </row>
    <row r="542" spans="1:7">
      <c r="A542" t="s">
        <v>394</v>
      </c>
      <c r="B542" t="s">
        <v>401</v>
      </c>
      <c r="C542" t="s">
        <v>59</v>
      </c>
      <c r="D542" s="26">
        <v>6</v>
      </c>
      <c r="E542" s="26"/>
      <c r="F542">
        <f>IF(C542="NVARCHAR",[1]CALCULATIONS!$B$28+(D542*2),IF(C542="INT",[1]CALCULATIONS!$B$26,IF(C542="FLOAT",[1]CALCULATIONS!$B$27,IF(C542="DATE",[1]CALCULATIONS!$B$25,IF(C542="VARCHAR",[1]CALCULATIONS!$B$28+D542,IF(C542="GUID",[1]CALCULATIONS!$B$24,D542))))))</f>
        <v>8</v>
      </c>
    </row>
    <row r="543" spans="1:7">
      <c r="A543" t="s">
        <v>394</v>
      </c>
      <c r="B543" t="s">
        <v>402</v>
      </c>
      <c r="C543" t="s">
        <v>59</v>
      </c>
      <c r="D543" s="26">
        <v>6</v>
      </c>
      <c r="E543" s="26"/>
      <c r="F543">
        <f>IF(C543="NVARCHAR",[1]CALCULATIONS!$B$28+(D543*2),IF(C543="INT",[1]CALCULATIONS!$B$26,IF(C543="FLOAT",[1]CALCULATIONS!$B$27,IF(C543="DATE",[1]CALCULATIONS!$B$25,IF(C543="VARCHAR",[1]CALCULATIONS!$B$28+D543,IF(C543="GUID",[1]CALCULATIONS!$B$24,D543))))))</f>
        <v>8</v>
      </c>
    </row>
    <row r="544" spans="1:7">
      <c r="A544" t="s">
        <v>394</v>
      </c>
      <c r="B544" t="s">
        <v>403</v>
      </c>
      <c r="C544" t="s">
        <v>59</v>
      </c>
      <c r="D544" s="26">
        <v>6</v>
      </c>
      <c r="E544" s="26"/>
      <c r="F544">
        <f>IF(C544="NVARCHAR",[1]CALCULATIONS!$B$28+(D544*2),IF(C544="INT",[1]CALCULATIONS!$B$26,IF(C544="FLOAT",[1]CALCULATIONS!$B$27,IF(C544="DATE",[1]CALCULATIONS!$B$25,IF(C544="VARCHAR",[1]CALCULATIONS!$B$28+D544,IF(C544="GUID",[1]CALCULATIONS!$B$24,D544))))))</f>
        <v>8</v>
      </c>
    </row>
    <row r="545" spans="1:6">
      <c r="A545" t="s">
        <v>394</v>
      </c>
      <c r="B545" t="s">
        <v>404</v>
      </c>
      <c r="C545" t="s">
        <v>115</v>
      </c>
      <c r="D545" s="26"/>
      <c r="E545" s="26"/>
      <c r="F545">
        <f>IF(C545="NVARCHAR",[1]CALCULATIONS!$B$28+(D545*2),IF(C545="INT",[1]CALCULATIONS!$B$26,IF(C545="FLOAT",[1]CALCULATIONS!$B$27,IF(C545="DATE",[1]CALCULATIONS!$B$25,IF(C545="VARCHAR",[1]CALCULATIONS!$B$28+D545,IF(C545="GUID",[1]CALCULATIONS!$B$24,D545))))))</f>
        <v>8</v>
      </c>
    </row>
    <row r="546" spans="1:6">
      <c r="A546" t="s">
        <v>394</v>
      </c>
      <c r="B546" t="s">
        <v>405</v>
      </c>
      <c r="C546" t="s">
        <v>115</v>
      </c>
      <c r="D546" s="26"/>
      <c r="E546" s="26"/>
      <c r="F546">
        <f>IF(C546="NVARCHAR",[1]CALCULATIONS!$B$28+(D546*2),IF(C546="INT",[1]CALCULATIONS!$B$26,IF(C546="FLOAT",[1]CALCULATIONS!$B$27,IF(C546="DATE",[1]CALCULATIONS!$B$25,IF(C546="VARCHAR",[1]CALCULATIONS!$B$28+D546,IF(C546="GUID",[1]CALCULATIONS!$B$24,D546))))))</f>
        <v>8</v>
      </c>
    </row>
    <row r="547" spans="1:6">
      <c r="A547" t="s">
        <v>394</v>
      </c>
      <c r="B547" t="s">
        <v>406</v>
      </c>
      <c r="C547" t="s">
        <v>115</v>
      </c>
      <c r="D547" s="26"/>
      <c r="E547" s="26"/>
      <c r="F547">
        <f>IF(C547="NVARCHAR",[1]CALCULATIONS!$B$28+(D547*2),IF(C547="INT",[1]CALCULATIONS!$B$26,IF(C547="FLOAT",[1]CALCULATIONS!$B$27,IF(C547="DATE",[1]CALCULATIONS!$B$25,IF(C547="VARCHAR",[1]CALCULATIONS!$B$28+D547,IF(C547="GUID",[1]CALCULATIONS!$B$24,D547))))))</f>
        <v>8</v>
      </c>
    </row>
    <row r="548" spans="1:6">
      <c r="A548" t="s">
        <v>394</v>
      </c>
      <c r="B548" t="s">
        <v>407</v>
      </c>
      <c r="C548" t="s">
        <v>115</v>
      </c>
      <c r="D548" s="26"/>
      <c r="E548" s="26"/>
      <c r="F548">
        <f>IF(C548="NVARCHAR",[1]CALCULATIONS!$B$28+(D548*2),IF(C548="INT",[1]CALCULATIONS!$B$26,IF(C548="FLOAT",[1]CALCULATIONS!$B$27,IF(C548="DATE",[1]CALCULATIONS!$B$25,IF(C548="VARCHAR",[1]CALCULATIONS!$B$28+D548,IF(C548="GUID",[1]CALCULATIONS!$B$24,D548))))))</f>
        <v>8</v>
      </c>
    </row>
    <row r="549" spans="1:6">
      <c r="A549" t="s">
        <v>394</v>
      </c>
      <c r="B549" t="s">
        <v>408</v>
      </c>
      <c r="C549" t="s">
        <v>115</v>
      </c>
      <c r="D549" s="26"/>
      <c r="E549" s="26"/>
      <c r="F549">
        <f>IF(C549="NVARCHAR",[1]CALCULATIONS!$B$28+(D549*2),IF(C549="INT",[1]CALCULATIONS!$B$26,IF(C549="FLOAT",[1]CALCULATIONS!$B$27,IF(C549="DATE",[1]CALCULATIONS!$B$25,IF(C549="VARCHAR",[1]CALCULATIONS!$B$28+D549,IF(C549="GUID",[1]CALCULATIONS!$B$24,D549))))))</f>
        <v>8</v>
      </c>
    </row>
    <row r="550" spans="1:6">
      <c r="A550" t="s">
        <v>394</v>
      </c>
      <c r="B550" t="s">
        <v>409</v>
      </c>
      <c r="C550" t="s">
        <v>115</v>
      </c>
      <c r="D550" s="26"/>
      <c r="E550" s="26"/>
      <c r="F550">
        <f>IF(C550="NVARCHAR",[1]CALCULATIONS!$B$28+(D550*2),IF(C550="INT",[1]CALCULATIONS!$B$26,IF(C550="FLOAT",[1]CALCULATIONS!$B$27,IF(C550="DATE",[1]CALCULATIONS!$B$25,IF(C550="VARCHAR",[1]CALCULATIONS!$B$28+D550,IF(C550="GUID",[1]CALCULATIONS!$B$24,D550))))))</f>
        <v>8</v>
      </c>
    </row>
    <row r="551" spans="1:6">
      <c r="A551" t="s">
        <v>394</v>
      </c>
      <c r="B551" t="s">
        <v>410</v>
      </c>
      <c r="C551" t="s">
        <v>115</v>
      </c>
      <c r="D551" s="26"/>
      <c r="E551" s="26"/>
      <c r="F551">
        <f>IF(C551="NVARCHAR",[1]CALCULATIONS!$B$28+(D551*2),IF(C551="INT",[1]CALCULATIONS!$B$26,IF(C551="FLOAT",[1]CALCULATIONS!$B$27,IF(C551="DATE",[1]CALCULATIONS!$B$25,IF(C551="VARCHAR",[1]CALCULATIONS!$B$28+D551,IF(C551="GUID",[1]CALCULATIONS!$B$24,D551))))))</f>
        <v>8</v>
      </c>
    </row>
    <row r="552" spans="1:6">
      <c r="A552" t="s">
        <v>394</v>
      </c>
      <c r="B552" t="s">
        <v>411</v>
      </c>
      <c r="C552" t="s">
        <v>115</v>
      </c>
      <c r="D552" s="26"/>
      <c r="E552" s="26"/>
      <c r="F552">
        <f>IF(C552="NVARCHAR",[1]CALCULATIONS!$B$28+(D552*2),IF(C552="INT",[1]CALCULATIONS!$B$26,IF(C552="FLOAT",[1]CALCULATIONS!$B$27,IF(C552="DATE",[1]CALCULATIONS!$B$25,IF(C552="VARCHAR",[1]CALCULATIONS!$B$28+D552,IF(C552="GUID",[1]CALCULATIONS!$B$24,D552))))))</f>
        <v>8</v>
      </c>
    </row>
    <row r="553" spans="1:6">
      <c r="A553" t="s">
        <v>394</v>
      </c>
      <c r="B553" t="s">
        <v>412</v>
      </c>
      <c r="C553" t="s">
        <v>115</v>
      </c>
      <c r="D553" s="26"/>
      <c r="E553" s="26"/>
      <c r="F553">
        <f>IF(C553="NVARCHAR",[1]CALCULATIONS!$B$28+(D553*2),IF(C553="INT",[1]CALCULATIONS!$B$26,IF(C553="FLOAT",[1]CALCULATIONS!$B$27,IF(C553="DATE",[1]CALCULATIONS!$B$25,IF(C553="VARCHAR",[1]CALCULATIONS!$B$28+D553,IF(C553="GUID",[1]CALCULATIONS!$B$24,D553))))))</f>
        <v>8</v>
      </c>
    </row>
    <row r="554" spans="1:6">
      <c r="A554" t="s">
        <v>394</v>
      </c>
      <c r="B554" t="s">
        <v>413</v>
      </c>
      <c r="C554" t="s">
        <v>115</v>
      </c>
      <c r="D554" s="26"/>
      <c r="E554" s="26"/>
      <c r="F554">
        <f>IF(C554="NVARCHAR",[1]CALCULATIONS!$B$28+(D554*2),IF(C554="INT",[1]CALCULATIONS!$B$26,IF(C554="FLOAT",[1]CALCULATIONS!$B$27,IF(C554="DATE",[1]CALCULATIONS!$B$25,IF(C554="VARCHAR",[1]CALCULATIONS!$B$28+D554,IF(C554="GUID",[1]CALCULATIONS!$B$24,D554))))))</f>
        <v>8</v>
      </c>
    </row>
    <row r="555" spans="1:6">
      <c r="A555" t="s">
        <v>394</v>
      </c>
      <c r="B555" t="s">
        <v>414</v>
      </c>
      <c r="C555" t="s">
        <v>115</v>
      </c>
      <c r="D555" s="26"/>
      <c r="E555" s="26"/>
      <c r="F555">
        <f>IF(C555="NVARCHAR",[1]CALCULATIONS!$B$28+(D555*2),IF(C555="INT",[1]CALCULATIONS!$B$26,IF(C555="FLOAT",[1]CALCULATIONS!$B$27,IF(C555="DATE",[1]CALCULATIONS!$B$25,IF(C555="VARCHAR",[1]CALCULATIONS!$B$28+D555,IF(C555="GUID",[1]CALCULATIONS!$B$24,D555))))))</f>
        <v>8</v>
      </c>
    </row>
    <row r="556" spans="1:6">
      <c r="A556" t="s">
        <v>394</v>
      </c>
      <c r="B556" t="s">
        <v>415</v>
      </c>
      <c r="C556" t="s">
        <v>115</v>
      </c>
      <c r="D556" s="26"/>
      <c r="E556" s="26"/>
      <c r="F556">
        <f>IF(C556="NVARCHAR",[1]CALCULATIONS!$B$28+(D556*2),IF(C556="INT",[1]CALCULATIONS!$B$26,IF(C556="FLOAT",[1]CALCULATIONS!$B$27,IF(C556="DATE",[1]CALCULATIONS!$B$25,IF(C556="VARCHAR",[1]CALCULATIONS!$B$28+D556,IF(C556="GUID",[1]CALCULATIONS!$B$24,D556))))))</f>
        <v>8</v>
      </c>
    </row>
    <row r="557" spans="1:6">
      <c r="A557" t="s">
        <v>394</v>
      </c>
      <c r="B557" t="s">
        <v>416</v>
      </c>
      <c r="C557" t="s">
        <v>115</v>
      </c>
      <c r="D557" s="26"/>
      <c r="E557" s="26"/>
      <c r="F557">
        <f>IF(C557="NVARCHAR",[1]CALCULATIONS!$B$28+(D557*2),IF(C557="INT",[1]CALCULATIONS!$B$26,IF(C557="FLOAT",[1]CALCULATIONS!$B$27,IF(C557="DATE",[1]CALCULATIONS!$B$25,IF(C557="VARCHAR",[1]CALCULATIONS!$B$28+D557,IF(C557="GUID",[1]CALCULATIONS!$B$24,D557))))))</f>
        <v>8</v>
      </c>
    </row>
    <row r="558" spans="1:6">
      <c r="A558" t="s">
        <v>394</v>
      </c>
      <c r="B558" t="s">
        <v>417</v>
      </c>
      <c r="C558" t="s">
        <v>115</v>
      </c>
      <c r="D558" s="26"/>
      <c r="E558" s="26"/>
      <c r="F558">
        <f>IF(C558="NVARCHAR",[1]CALCULATIONS!$B$28+(D558*2),IF(C558="INT",[1]CALCULATIONS!$B$26,IF(C558="FLOAT",[1]CALCULATIONS!$B$27,IF(C558="DATE",[1]CALCULATIONS!$B$25,IF(C558="VARCHAR",[1]CALCULATIONS!$B$28+D558,IF(C558="GUID",[1]CALCULATIONS!$B$24,D558))))))</f>
        <v>8</v>
      </c>
    </row>
    <row r="559" spans="1:6">
      <c r="A559" t="s">
        <v>394</v>
      </c>
      <c r="B559" t="s">
        <v>418</v>
      </c>
      <c r="C559" t="s">
        <v>115</v>
      </c>
      <c r="D559" s="26"/>
      <c r="E559" s="26"/>
      <c r="F559">
        <f>IF(C559="NVARCHAR",[1]CALCULATIONS!$B$28+(D559*2),IF(C559="INT",[1]CALCULATIONS!$B$26,IF(C559="FLOAT",[1]CALCULATIONS!$B$27,IF(C559="DATE",[1]CALCULATIONS!$B$25,IF(C559="VARCHAR",[1]CALCULATIONS!$B$28+D559,IF(C559="GUID",[1]CALCULATIONS!$B$24,D559))))))</f>
        <v>8</v>
      </c>
    </row>
    <row r="560" spans="1:6">
      <c r="A560" t="s">
        <v>394</v>
      </c>
      <c r="B560" t="s">
        <v>419</v>
      </c>
      <c r="C560" t="s">
        <v>115</v>
      </c>
      <c r="D560" s="26"/>
      <c r="E560" s="26"/>
      <c r="F560">
        <f>IF(C560="NVARCHAR",[1]CALCULATIONS!$B$28+(D560*2),IF(C560="INT",[1]CALCULATIONS!$B$26,IF(C560="FLOAT",[1]CALCULATIONS!$B$27,IF(C560="DATE",[1]CALCULATIONS!$B$25,IF(C560="VARCHAR",[1]CALCULATIONS!$B$28+D560,IF(C560="GUID",[1]CALCULATIONS!$B$24,D560))))))</f>
        <v>8</v>
      </c>
    </row>
    <row r="561" spans="1:7">
      <c r="A561" t="s">
        <v>394</v>
      </c>
      <c r="B561" t="s">
        <v>420</v>
      </c>
      <c r="C561" t="s">
        <v>115</v>
      </c>
      <c r="D561" s="26"/>
      <c r="E561" s="26"/>
      <c r="F561">
        <f>IF(C561="NVARCHAR",[1]CALCULATIONS!$B$28+(D561*2),IF(C561="INT",[1]CALCULATIONS!$B$26,IF(C561="FLOAT",[1]CALCULATIONS!$B$27,IF(C561="DATE",[1]CALCULATIONS!$B$25,IF(C561="VARCHAR",[1]CALCULATIONS!$B$28+D561,IF(C561="GUID",[1]CALCULATIONS!$B$24,D561))))))</f>
        <v>8</v>
      </c>
    </row>
    <row r="562" spans="1:7">
      <c r="A562" t="s">
        <v>394</v>
      </c>
      <c r="B562" t="s">
        <v>421</v>
      </c>
      <c r="C562" t="s">
        <v>115</v>
      </c>
      <c r="D562" s="26"/>
      <c r="E562" s="26"/>
      <c r="F562">
        <f>IF(C562="NVARCHAR",[1]CALCULATIONS!$B$28+(D562*2),IF(C562="INT",[1]CALCULATIONS!$B$26,IF(C562="FLOAT",[1]CALCULATIONS!$B$27,IF(C562="DATE",[1]CALCULATIONS!$B$25,IF(C562="VARCHAR",[1]CALCULATIONS!$B$28+D562,IF(C562="GUID",[1]CALCULATIONS!$B$24,D562))))))</f>
        <v>8</v>
      </c>
    </row>
    <row r="563" spans="1:7">
      <c r="A563" t="s">
        <v>394</v>
      </c>
      <c r="B563" t="s">
        <v>422</v>
      </c>
      <c r="C563" t="s">
        <v>115</v>
      </c>
      <c r="D563" s="26"/>
      <c r="E563" s="26"/>
      <c r="F563">
        <f>IF(C563="NVARCHAR",[1]CALCULATIONS!$B$28+(D563*2),IF(C563="INT",[1]CALCULATIONS!$B$26,IF(C563="FLOAT",[1]CALCULATIONS!$B$27,IF(C563="DATE",[1]CALCULATIONS!$B$25,IF(C563="VARCHAR",[1]CALCULATIONS!$B$28+D563,IF(C563="GUID",[1]CALCULATIONS!$B$24,D563))))))</f>
        <v>8</v>
      </c>
    </row>
    <row r="564" spans="1:7">
      <c r="A564" t="s">
        <v>394</v>
      </c>
      <c r="B564" t="s">
        <v>423</v>
      </c>
      <c r="C564" t="s">
        <v>115</v>
      </c>
      <c r="D564" s="26"/>
      <c r="E564" s="26"/>
      <c r="F564">
        <f>IF(C564="NVARCHAR",[1]CALCULATIONS!$B$28+(D564*2),IF(C564="INT",[1]CALCULATIONS!$B$26,IF(C564="FLOAT",[1]CALCULATIONS!$B$27,IF(C564="DATE",[1]CALCULATIONS!$B$25,IF(C564="VARCHAR",[1]CALCULATIONS!$B$28+D564,IF(C564="GUID",[1]CALCULATIONS!$B$24,D564))))))</f>
        <v>8</v>
      </c>
    </row>
    <row r="565" spans="1:7">
      <c r="A565" t="s">
        <v>394</v>
      </c>
      <c r="B565" t="s">
        <v>424</v>
      </c>
      <c r="C565" t="s">
        <v>51</v>
      </c>
      <c r="D565" s="26">
        <v>59</v>
      </c>
      <c r="E565" s="26"/>
      <c r="F565">
        <f>IF(C565="NVARCHAR",[1]CALCULATIONS!$B$28+(D565*2),IF(C565="INT",[1]CALCULATIONS!$B$26,IF(C565="FLOAT",[1]CALCULATIONS!$B$27,IF(C565="DATE",[1]CALCULATIONS!$B$25,IF(C565="VARCHAR",[1]CALCULATIONS!$B$28+D565,IF(C565="GUID",[1]CALCULATIONS!$B$24,D565))))))</f>
        <v>120</v>
      </c>
    </row>
    <row r="566" spans="1:7">
      <c r="A566" t="s">
        <v>394</v>
      </c>
      <c r="B566" t="s">
        <v>75</v>
      </c>
      <c r="C566" t="s">
        <v>51</v>
      </c>
      <c r="D566" s="26">
        <v>125</v>
      </c>
      <c r="E566" s="26"/>
      <c r="F566">
        <f>IF(C566="NVARCHAR",[1]CALCULATIONS!$B$28+(D566*2),IF(C566="INT",[1]CALCULATIONS!$B$26,IF(C566="FLOAT",[1]CALCULATIONS!$B$27,IF(C566="DATE",[1]CALCULATIONS!$B$25,IF(C566="VARCHAR",[1]CALCULATIONS!$B$28+D566,IF(C566="GUID",[1]CALCULATIONS!$B$24,D566))))))</f>
        <v>252</v>
      </c>
    </row>
    <row r="567" spans="1:7">
      <c r="A567" t="s">
        <v>394</v>
      </c>
      <c r="B567" t="s">
        <v>425</v>
      </c>
      <c r="C567" t="s">
        <v>51</v>
      </c>
      <c r="D567" s="26">
        <v>59</v>
      </c>
      <c r="E567" s="26"/>
      <c r="F567">
        <f>IF(C567="NVARCHAR",[1]CALCULATIONS!$B$28+(D567*2),IF(C567="INT",[1]CALCULATIONS!$B$26,IF(C567="FLOAT",[1]CALCULATIONS!$B$27,IF(C567="DATE",[1]CALCULATIONS!$B$25,IF(C567="VARCHAR",[1]CALCULATIONS!$B$28+D567,IF(C567="GUID",[1]CALCULATIONS!$B$24,D567))))))</f>
        <v>120</v>
      </c>
    </row>
    <row r="568" spans="1:7">
      <c r="A568" t="s">
        <v>394</v>
      </c>
      <c r="B568" t="s">
        <v>371</v>
      </c>
      <c r="C568" t="s">
        <v>45</v>
      </c>
      <c r="D568" s="26"/>
      <c r="E568" s="26"/>
      <c r="F568">
        <f>IF(C568="NVARCHAR",[1]CALCULATIONS!$B$28+(D568*2),IF(C568="INT",[1]CALCULATIONS!$B$26,IF(C568="FLOAT",[1]CALCULATIONS!$B$27,IF(C568="DATE",[1]CALCULATIONS!$B$25,IF(C568="VARCHAR",[1]CALCULATIONS!$B$28+D568,IF(C568="GUID",[1]CALCULATIONS!$B$24,D568))))))</f>
        <v>4</v>
      </c>
      <c r="G568">
        <f>SUM(F532:F568)</f>
        <v>825</v>
      </c>
    </row>
    <row r="569" spans="1:7">
      <c r="D569" s="26"/>
      <c r="E569" s="26"/>
    </row>
    <row r="570" spans="1:7">
      <c r="A570" t="s">
        <v>426</v>
      </c>
      <c r="B570" t="s">
        <v>427</v>
      </c>
      <c r="C570" t="s">
        <v>43</v>
      </c>
      <c r="D570" s="26"/>
      <c r="E570" s="26"/>
      <c r="F570">
        <f>IF(C570="NVARCHAR",[1]CALCULATIONS!$B$28+(D570*2),IF(C570="INT",[1]CALCULATIONS!$B$26,IF(C570="FLOAT",[1]CALCULATIONS!$B$27,IF(C570="DATE",[1]CALCULATIONS!$B$25,IF(C570="VARCHAR",[1]CALCULATIONS!$B$28+D570,IF(C570="GUID",[1]CALCULATIONS!$B$24,D570))))))</f>
        <v>24</v>
      </c>
    </row>
    <row r="571" spans="1:7">
      <c r="A571" t="s">
        <v>426</v>
      </c>
      <c r="B571" t="s">
        <v>44</v>
      </c>
      <c r="C571" t="s">
        <v>45</v>
      </c>
      <c r="D571" s="26"/>
      <c r="E571" s="26"/>
      <c r="F571">
        <f>IF(C571="NVARCHAR",[1]CALCULATIONS!$B$28+(D571*2),IF(C571="INT",[1]CALCULATIONS!$B$26,IF(C571="FLOAT",[1]CALCULATIONS!$B$27,IF(C571="DATE",[1]CALCULATIONS!$B$25,IF(C571="VARCHAR",[1]CALCULATIONS!$B$28+D571,IF(C571="GUID",[1]CALCULATIONS!$B$24,D571))))))</f>
        <v>4</v>
      </c>
    </row>
    <row r="572" spans="1:7">
      <c r="A572" t="s">
        <v>426</v>
      </c>
      <c r="B572" t="s">
        <v>391</v>
      </c>
      <c r="C572" t="s">
        <v>45</v>
      </c>
      <c r="D572" s="26"/>
      <c r="E572" s="26"/>
      <c r="F572">
        <f>IF(C572="NVARCHAR",[1]CALCULATIONS!$B$28+(D572*2),IF(C572="INT",[1]CALCULATIONS!$B$26,IF(C572="FLOAT",[1]CALCULATIONS!$B$27,IF(C572="DATE",[1]CALCULATIONS!$B$25,IF(C572="VARCHAR",[1]CALCULATIONS!$B$28+D572,IF(C572="GUID",[1]CALCULATIONS!$B$24,D572))))))</f>
        <v>4</v>
      </c>
    </row>
    <row r="573" spans="1:7">
      <c r="A573" t="s">
        <v>426</v>
      </c>
      <c r="B573" t="s">
        <v>428</v>
      </c>
      <c r="C573" t="s">
        <v>59</v>
      </c>
      <c r="D573" s="26">
        <v>30</v>
      </c>
      <c r="E573" s="26"/>
      <c r="F573">
        <f>IF(C573="NVARCHAR",[1]CALCULATIONS!$B$28+(D573*2),IF(C573="INT",[1]CALCULATIONS!$B$26,IF(C573="FLOAT",[1]CALCULATIONS!$B$27,IF(C573="DATE",[1]CALCULATIONS!$B$25,IF(C573="VARCHAR",[1]CALCULATIONS!$B$28+D573,IF(C573="GUID",[1]CALCULATIONS!$B$24,D573))))))</f>
        <v>32</v>
      </c>
    </row>
    <row r="574" spans="1:7">
      <c r="A574" t="s">
        <v>426</v>
      </c>
      <c r="B574" t="s">
        <v>429</v>
      </c>
      <c r="C574" t="s">
        <v>51</v>
      </c>
      <c r="D574" s="26">
        <v>60</v>
      </c>
      <c r="E574" s="26"/>
      <c r="F574">
        <f>IF(C574="NVARCHAR",[1]CALCULATIONS!$B$28+(D574*2),IF(C574="INT",[1]CALCULATIONS!$B$26,IF(C574="FLOAT",[1]CALCULATIONS!$B$27,IF(C574="DATE",[1]CALCULATIONS!$B$25,IF(C574="VARCHAR",[1]CALCULATIONS!$B$28+D574,IF(C574="GUID",[1]CALCULATIONS!$B$24,D574))))))</f>
        <v>122</v>
      </c>
    </row>
    <row r="575" spans="1:7">
      <c r="A575" t="s">
        <v>426</v>
      </c>
      <c r="B575" t="s">
        <v>172</v>
      </c>
      <c r="C575" t="s">
        <v>51</v>
      </c>
      <c r="D575" s="26">
        <v>20</v>
      </c>
      <c r="E575" s="26"/>
      <c r="F575">
        <f>IF(C575="NVARCHAR",[1]CALCULATIONS!$B$28+(D575*2),IF(C575="INT",[1]CALCULATIONS!$B$26,IF(C575="FLOAT",[1]CALCULATIONS!$B$27,IF(C575="DATE",[1]CALCULATIONS!$B$25,IF(C575="VARCHAR",[1]CALCULATIONS!$B$28+D575,IF(C575="GUID",[1]CALCULATIONS!$B$24,D575))))))</f>
        <v>42</v>
      </c>
    </row>
    <row r="576" spans="1:7">
      <c r="A576" t="s">
        <v>426</v>
      </c>
      <c r="B576" t="s">
        <v>50</v>
      </c>
      <c r="C576" t="s">
        <v>51</v>
      </c>
      <c r="D576" s="26">
        <v>20</v>
      </c>
      <c r="E576" s="26"/>
      <c r="F576">
        <f>IF(C576="NVARCHAR",[1]CALCULATIONS!$B$28+(D576*2),IF(C576="INT",[1]CALCULATIONS!$B$26,IF(C576="FLOAT",[1]CALCULATIONS!$B$27,IF(C576="DATE",[1]CALCULATIONS!$B$25,IF(C576="VARCHAR",[1]CALCULATIONS!$B$28+D576,IF(C576="GUID",[1]CALCULATIONS!$B$24,D576))))))</f>
        <v>42</v>
      </c>
    </row>
    <row r="577" spans="1:7">
      <c r="A577" t="s">
        <v>426</v>
      </c>
      <c r="B577" t="s">
        <v>48</v>
      </c>
      <c r="C577" t="s">
        <v>49</v>
      </c>
      <c r="D577" s="26"/>
      <c r="E577" s="26"/>
      <c r="F577">
        <f>IF(C577="NVARCHAR",[1]CALCULATIONS!$B$28+(D577*2),IF(C577="INT",[1]CALCULATIONS!$B$26,IF(C577="FLOAT",[1]CALCULATIONS!$B$27,IF(C577="DATE",[1]CALCULATIONS!$B$25,IF(C577="VARCHAR",[1]CALCULATIONS!$B$28+D577,IF(C577="GUID",[1]CALCULATIONS!$B$24,D577))))))</f>
        <v>7</v>
      </c>
    </row>
    <row r="578" spans="1:7">
      <c r="A578" t="s">
        <v>426</v>
      </c>
      <c r="B578" t="s">
        <v>75</v>
      </c>
      <c r="C578" t="s">
        <v>51</v>
      </c>
      <c r="D578" s="26">
        <v>254</v>
      </c>
      <c r="E578" s="26"/>
      <c r="F578">
        <f>IF(C578="NVARCHAR",[1]CALCULATIONS!$B$28+(D578*2),IF(C578="INT",[1]CALCULATIONS!$B$26,IF(C578="FLOAT",[1]CALCULATIONS!$B$27,IF(C578="DATE",[1]CALCULATIONS!$B$25,IF(C578="VARCHAR",[1]CALCULATIONS!$B$28+D578,IF(C578="GUID",[1]CALCULATIONS!$B$24,D578))))))</f>
        <v>510</v>
      </c>
    </row>
    <row r="579" spans="1:7">
      <c r="A579" t="s">
        <v>426</v>
      </c>
      <c r="B579" t="s">
        <v>89</v>
      </c>
      <c r="C579" t="s">
        <v>362</v>
      </c>
      <c r="D579" s="26"/>
      <c r="E579" s="26"/>
      <c r="F579">
        <v>16</v>
      </c>
      <c r="G579">
        <f>SUM(F570:F579)</f>
        <v>803</v>
      </c>
    </row>
    <row r="580" spans="1:7">
      <c r="D580" s="26"/>
      <c r="E580" s="26"/>
    </row>
    <row r="581" spans="1:7">
      <c r="A581" t="s">
        <v>430</v>
      </c>
      <c r="B581" t="s">
        <v>186</v>
      </c>
      <c r="C581" t="s">
        <v>43</v>
      </c>
      <c r="D581" s="26"/>
      <c r="E581" s="26"/>
      <c r="F581">
        <f>IF(C581="NVARCHAR",[1]CALCULATIONS!$B$28+(D581*2),IF(C581="INT",[1]CALCULATIONS!$B$26,IF(C581="FLOAT",[1]CALCULATIONS!$B$27,IF(C581="DATE",[1]CALCULATIONS!$B$25,IF(C581="VARCHAR",[1]CALCULATIONS!$B$28+D581,IF(C581="GUID",[1]CALCULATIONS!$B$24,D581))))))</f>
        <v>24</v>
      </c>
    </row>
    <row r="582" spans="1:7">
      <c r="A582" t="s">
        <v>430</v>
      </c>
      <c r="B582" t="s">
        <v>89</v>
      </c>
      <c r="C582" t="s">
        <v>59</v>
      </c>
      <c r="D582" s="26">
        <v>60</v>
      </c>
      <c r="E582" s="26"/>
      <c r="F582">
        <f>IF(C582="NVARCHAR",[1]CALCULATIONS!$B$28+(D582*2),IF(C582="INT",[1]CALCULATIONS!$B$26,IF(C582="FLOAT",[1]CALCULATIONS!$B$27,IF(C582="DATE",[1]CALCULATIONS!$B$25,IF(C582="VARCHAR",[1]CALCULATIONS!$B$28+D582,IF(C582="GUID",[1]CALCULATIONS!$B$24,D582))))))</f>
        <v>62</v>
      </c>
    </row>
    <row r="583" spans="1:7">
      <c r="A583" t="s">
        <v>430</v>
      </c>
      <c r="B583" t="s">
        <v>431</v>
      </c>
      <c r="C583" t="s">
        <v>51</v>
      </c>
      <c r="D583" s="26">
        <v>20</v>
      </c>
      <c r="E583" s="26"/>
      <c r="F583">
        <f>IF(C583="NVARCHAR",[1]CALCULATIONS!$B$28+(D583*2),IF(C583="INT",[1]CALCULATIONS!$B$26,IF(C583="FLOAT",[1]CALCULATIONS!$B$27,IF(C583="DATE",[1]CALCULATIONS!$B$25,IF(C583="VARCHAR",[1]CALCULATIONS!$B$28+D583,IF(C583="GUID",[1]CALCULATIONS!$B$24,D583))))))</f>
        <v>42</v>
      </c>
    </row>
    <row r="584" spans="1:7">
      <c r="A584" t="s">
        <v>430</v>
      </c>
      <c r="B584" t="s">
        <v>432</v>
      </c>
      <c r="C584" t="s">
        <v>51</v>
      </c>
      <c r="D584" s="26">
        <v>20</v>
      </c>
      <c r="E584" s="26"/>
      <c r="F584">
        <f>IF(C584="NVARCHAR",[1]CALCULATIONS!$B$28+(D584*2),IF(C584="INT",[1]CALCULATIONS!$B$26,IF(C584="FLOAT",[1]CALCULATIONS!$B$27,IF(C584="DATE",[1]CALCULATIONS!$B$25,IF(C584="VARCHAR",[1]CALCULATIONS!$B$28+D584,IF(C584="GUID",[1]CALCULATIONS!$B$24,D584))))))</f>
        <v>42</v>
      </c>
    </row>
    <row r="585" spans="1:7">
      <c r="A585" t="s">
        <v>430</v>
      </c>
      <c r="B585" t="s">
        <v>433</v>
      </c>
      <c r="C585" t="s">
        <v>59</v>
      </c>
      <c r="D585" s="26">
        <v>10</v>
      </c>
      <c r="E585" s="26"/>
      <c r="F585">
        <f>IF(C585="NVARCHAR",[1]CALCULATIONS!$B$28+(D585*2),IF(C585="INT",[1]CALCULATIONS!$B$26,IF(C585="FLOAT",[1]CALCULATIONS!$B$27,IF(C585="DATE",[1]CALCULATIONS!$B$25,IF(C585="VARCHAR",[1]CALCULATIONS!$B$28+D585,IF(C585="GUID",[1]CALCULATIONS!$B$24,D585))))))</f>
        <v>12</v>
      </c>
      <c r="G585">
        <f>SUM(F581:F585)</f>
        <v>182</v>
      </c>
    </row>
    <row r="586" spans="1:7">
      <c r="D586" s="26"/>
      <c r="E586" s="26"/>
    </row>
    <row r="587" spans="1:7">
      <c r="A587" t="s">
        <v>434</v>
      </c>
      <c r="B587" t="s">
        <v>388</v>
      </c>
      <c r="C587" t="s">
        <v>43</v>
      </c>
      <c r="D587" s="26"/>
      <c r="E587" s="26"/>
      <c r="F587">
        <f>IF(C587="NVARCHAR",[1]CALCULATIONS!$B$28+(D587*2),IF(C587="INT",[1]CALCULATIONS!$B$26,IF(C587="FLOAT",[1]CALCULATIONS!$B$27,IF(C587="DATE",[1]CALCULATIONS!$B$25,IF(C587="VARCHAR",[1]CALCULATIONS!$B$28+D587,IF(C587="GUID",[1]CALCULATIONS!$B$24,D587))))))</f>
        <v>24</v>
      </c>
    </row>
    <row r="588" spans="1:7">
      <c r="A588" t="s">
        <v>434</v>
      </c>
      <c r="B588" t="s">
        <v>391</v>
      </c>
      <c r="C588" t="s">
        <v>45</v>
      </c>
      <c r="D588" s="26"/>
      <c r="E588" s="26"/>
      <c r="F588">
        <f>IF(C588="NVARCHAR",[1]CALCULATIONS!$B$28+(D588*2),IF(C588="INT",[1]CALCULATIONS!$B$26,IF(C588="FLOAT",[1]CALCULATIONS!$B$27,IF(C588="DATE",[1]CALCULATIONS!$B$25,IF(C588="VARCHAR",[1]CALCULATIONS!$B$28+D588,IF(C588="GUID",[1]CALCULATIONS!$B$24,D588))))))</f>
        <v>4</v>
      </c>
    </row>
    <row r="589" spans="1:7">
      <c r="A589" t="s">
        <v>434</v>
      </c>
      <c r="B589" t="s">
        <v>435</v>
      </c>
      <c r="C589" t="s">
        <v>43</v>
      </c>
      <c r="D589" s="26"/>
      <c r="E589" s="26"/>
      <c r="F589">
        <f>IF(C589="NVARCHAR",[1]CALCULATIONS!$B$28+(D589*2),IF(C589="INT",[1]CALCULATIONS!$B$26,IF(C589="FLOAT",[1]CALCULATIONS!$B$27,IF(C589="DATE",[1]CALCULATIONS!$B$25,IF(C589="VARCHAR",[1]CALCULATIONS!$B$28+D589,IF(C589="GUID",[1]CALCULATIONS!$B$24,D589))))))</f>
        <v>24</v>
      </c>
    </row>
    <row r="590" spans="1:7">
      <c r="A590" t="s">
        <v>434</v>
      </c>
      <c r="B590" t="s">
        <v>436</v>
      </c>
      <c r="C590" t="s">
        <v>45</v>
      </c>
      <c r="D590" s="26"/>
      <c r="E590" s="26"/>
      <c r="F590">
        <f>IF(C590="NVARCHAR",[1]CALCULATIONS!$B$28+(D590*2),IF(C590="INT",[1]CALCULATIONS!$B$26,IF(C590="FLOAT",[1]CALCULATIONS!$B$27,IF(C590="DATE",[1]CALCULATIONS!$B$25,IF(C590="VARCHAR",[1]CALCULATIONS!$B$28+D590,IF(C590="GUID",[1]CALCULATIONS!$B$24,D590))))))</f>
        <v>4</v>
      </c>
    </row>
    <row r="591" spans="1:7">
      <c r="A591" t="s">
        <v>434</v>
      </c>
      <c r="B591" t="s">
        <v>437</v>
      </c>
      <c r="C591" t="s">
        <v>45</v>
      </c>
      <c r="D591" s="26"/>
      <c r="E591" s="26"/>
      <c r="F591">
        <f>IF(C591="NVARCHAR",[1]CALCULATIONS!$B$28+(D591*2),IF(C591="INT",[1]CALCULATIONS!$B$26,IF(C591="FLOAT",[1]CALCULATIONS!$B$27,IF(C591="DATE",[1]CALCULATIONS!$B$25,IF(C591="VARCHAR",[1]CALCULATIONS!$B$28+D591,IF(C591="GUID",[1]CALCULATIONS!$B$24,D591))))))</f>
        <v>4</v>
      </c>
    </row>
    <row r="592" spans="1:7">
      <c r="A592" t="s">
        <v>434</v>
      </c>
      <c r="B592" t="s">
        <v>438</v>
      </c>
      <c r="C592" t="s">
        <v>45</v>
      </c>
      <c r="D592" s="26"/>
      <c r="E592" s="26"/>
      <c r="F592">
        <f>IF(C592="NVARCHAR",[1]CALCULATIONS!$B$28+(D592*2),IF(C592="INT",[1]CALCULATIONS!$B$26,IF(C592="FLOAT",[1]CALCULATIONS!$B$27,IF(C592="DATE",[1]CALCULATIONS!$B$25,IF(C592="VARCHAR",[1]CALCULATIONS!$B$28+D592,IF(C592="GUID",[1]CALCULATIONS!$B$24,D592))))))</f>
        <v>4</v>
      </c>
    </row>
    <row r="593" spans="1:7">
      <c r="A593" t="s">
        <v>434</v>
      </c>
      <c r="B593" t="s">
        <v>439</v>
      </c>
      <c r="C593" t="s">
        <v>362</v>
      </c>
      <c r="D593" s="26"/>
      <c r="E593" s="26"/>
      <c r="F593">
        <v>16</v>
      </c>
      <c r="G593">
        <f>SUM(F587:F593)</f>
        <v>80</v>
      </c>
    </row>
    <row r="594" spans="1:7">
      <c r="D594" s="26"/>
      <c r="E594" s="26"/>
    </row>
    <row r="595" spans="1:7">
      <c r="A595" t="s">
        <v>440</v>
      </c>
      <c r="B595" t="s">
        <v>219</v>
      </c>
      <c r="C595" t="s">
        <v>59</v>
      </c>
      <c r="D595" s="26">
        <v>30</v>
      </c>
      <c r="E595" s="26"/>
      <c r="F595">
        <f>IF(C595="NVARCHAR",[1]CALCULATIONS!$B$28+(D595*2),IF(C595="INT",[1]CALCULATIONS!$B$26,IF(C595="FLOAT",[1]CALCULATIONS!$B$27,IF(C595="DATE",[1]CALCULATIONS!$B$25,IF(C595="VARCHAR",[1]CALCULATIONS!$B$28+D595,IF(C595="GUID",[1]CALCULATIONS!$B$24,D595))))))</f>
        <v>32</v>
      </c>
    </row>
    <row r="596" spans="1:7">
      <c r="A596" t="s">
        <v>440</v>
      </c>
      <c r="B596" t="s">
        <v>441</v>
      </c>
      <c r="C596" t="s">
        <v>59</v>
      </c>
      <c r="D596" s="26">
        <v>30</v>
      </c>
      <c r="E596" s="26"/>
      <c r="F596">
        <f>IF(C596="NVARCHAR",[1]CALCULATIONS!$B$28+(D596*2),IF(C596="INT",[1]CALCULATIONS!$B$26,IF(C596="FLOAT",[1]CALCULATIONS!$B$27,IF(C596="DATE",[1]CALCULATIONS!$B$25,IF(C596="VARCHAR",[1]CALCULATIONS!$B$28+D596,IF(C596="GUID",[1]CALCULATIONS!$B$24,D596))))))</f>
        <v>32</v>
      </c>
    </row>
    <row r="597" spans="1:7">
      <c r="A597" t="s">
        <v>440</v>
      </c>
      <c r="B597" t="s">
        <v>84</v>
      </c>
      <c r="C597" t="s">
        <v>59</v>
      </c>
      <c r="D597" s="26">
        <v>4</v>
      </c>
      <c r="E597" s="26"/>
      <c r="F597">
        <f>IF(C597="NVARCHAR",[1]CALCULATIONS!$B$28+(D597*2),IF(C597="INT",[1]CALCULATIONS!$B$26,IF(C597="FLOAT",[1]CALCULATIONS!$B$27,IF(C597="DATE",[1]CALCULATIONS!$B$25,IF(C597="VARCHAR",[1]CALCULATIONS!$B$28+D597,IF(C597="GUID",[1]CALCULATIONS!$B$24,D597))))))</f>
        <v>6</v>
      </c>
    </row>
    <row r="598" spans="1:7">
      <c r="A598" t="s">
        <v>440</v>
      </c>
      <c r="B598" t="s">
        <v>442</v>
      </c>
      <c r="C598" t="s">
        <v>45</v>
      </c>
      <c r="D598" s="26"/>
      <c r="E598" s="26"/>
      <c r="F598">
        <f>IF(C598="NVARCHAR",[1]CALCULATIONS!$B$28+(D598*2),IF(C598="INT",[1]CALCULATIONS!$B$26,IF(C598="FLOAT",[1]CALCULATIONS!$B$27,IF(C598="DATE",[1]CALCULATIONS!$B$25,IF(C598="VARCHAR",[1]CALCULATIONS!$B$28+D598,IF(C598="GUID",[1]CALCULATIONS!$B$24,D598))))))</f>
        <v>4</v>
      </c>
    </row>
    <row r="599" spans="1:7">
      <c r="A599" t="s">
        <v>440</v>
      </c>
      <c r="B599" t="s">
        <v>358</v>
      </c>
      <c r="C599" t="s">
        <v>45</v>
      </c>
      <c r="D599" s="26"/>
      <c r="E599" s="26"/>
      <c r="F599">
        <f>IF(C599="NVARCHAR",[1]CALCULATIONS!$B$28+(D599*2),IF(C599="INT",[1]CALCULATIONS!$B$26,IF(C599="FLOAT",[1]CALCULATIONS!$B$27,IF(C599="DATE",[1]CALCULATIONS!$B$25,IF(C599="VARCHAR",[1]CALCULATIONS!$B$28+D599,IF(C599="GUID",[1]CALCULATIONS!$B$24,D599))))))</f>
        <v>4</v>
      </c>
    </row>
    <row r="600" spans="1:7">
      <c r="A600" t="s">
        <v>440</v>
      </c>
      <c r="B600" t="s">
        <v>443</v>
      </c>
      <c r="C600" t="s">
        <v>45</v>
      </c>
      <c r="D600" s="26"/>
      <c r="E600" s="26"/>
      <c r="F600">
        <f>IF(C600="NVARCHAR",[1]CALCULATIONS!$B$28+(D600*2),IF(C600="INT",[1]CALCULATIONS!$B$26,IF(C600="FLOAT",[1]CALCULATIONS!$B$27,IF(C600="DATE",[1]CALCULATIONS!$B$25,IF(C600="VARCHAR",[1]CALCULATIONS!$B$28+D600,IF(C600="GUID",[1]CALCULATIONS!$B$24,D600))))))</f>
        <v>4</v>
      </c>
    </row>
    <row r="601" spans="1:7">
      <c r="A601" t="s">
        <v>440</v>
      </c>
      <c r="B601" t="s">
        <v>444</v>
      </c>
      <c r="C601" t="s">
        <v>59</v>
      </c>
      <c r="D601" s="26">
        <v>30</v>
      </c>
      <c r="E601" s="26"/>
      <c r="F601">
        <f>IF(C601="NVARCHAR",[1]CALCULATIONS!$B$28+(D601*2),IF(C601="INT",[1]CALCULATIONS!$B$26,IF(C601="FLOAT",[1]CALCULATIONS!$B$27,IF(C601="DATE",[1]CALCULATIONS!$B$25,IF(C601="VARCHAR",[1]CALCULATIONS!$B$28+D601,IF(C601="GUID",[1]CALCULATIONS!$B$24,D601))))))</f>
        <v>32</v>
      </c>
    </row>
    <row r="602" spans="1:7">
      <c r="A602" t="s">
        <v>440</v>
      </c>
      <c r="B602" t="s">
        <v>445</v>
      </c>
      <c r="C602" t="s">
        <v>51</v>
      </c>
      <c r="D602" s="26">
        <v>60</v>
      </c>
      <c r="E602" s="26"/>
      <c r="F602">
        <f>IF(C602="NVARCHAR",[1]CALCULATIONS!$B$28+(D602*2),IF(C602="INT",[1]CALCULATIONS!$B$26,IF(C602="FLOAT",[1]CALCULATIONS!$B$27,IF(C602="DATE",[1]CALCULATIONS!$B$25,IF(C602="VARCHAR",[1]CALCULATIONS!$B$28+D602,IF(C602="GUID",[1]CALCULATIONS!$B$24,D602))))))</f>
        <v>122</v>
      </c>
    </row>
    <row r="603" spans="1:7">
      <c r="A603" t="s">
        <v>440</v>
      </c>
      <c r="B603" t="s">
        <v>446</v>
      </c>
      <c r="C603" t="s">
        <v>45</v>
      </c>
      <c r="D603" s="26"/>
      <c r="E603" s="26"/>
      <c r="F603">
        <f>IF(C603="NVARCHAR",[1]CALCULATIONS!$B$28+(D603*2),IF(C603="INT",[1]CALCULATIONS!$B$26,IF(C603="FLOAT",[1]CALCULATIONS!$B$27,IF(C603="DATE",[1]CALCULATIONS!$B$25,IF(C603="VARCHAR",[1]CALCULATIONS!$B$28+D603,IF(C603="GUID",[1]CALCULATIONS!$B$24,D603))))))</f>
        <v>4</v>
      </c>
    </row>
    <row r="604" spans="1:7">
      <c r="A604" t="s">
        <v>440</v>
      </c>
      <c r="B604" t="s">
        <v>447</v>
      </c>
      <c r="C604" t="s">
        <v>59</v>
      </c>
      <c r="D604" s="26">
        <v>30</v>
      </c>
      <c r="E604" s="26"/>
      <c r="F604">
        <f>IF(C604="NVARCHAR",[1]CALCULATIONS!$B$28+(D604*2),IF(C604="INT",[1]CALCULATIONS!$B$26,IF(C604="FLOAT",[1]CALCULATIONS!$B$27,IF(C604="DATE",[1]CALCULATIONS!$B$25,IF(C604="VARCHAR",[1]CALCULATIONS!$B$28+D604,IF(C604="GUID",[1]CALCULATIONS!$B$24,D604))))))</f>
        <v>32</v>
      </c>
    </row>
    <row r="605" spans="1:7">
      <c r="A605" t="s">
        <v>440</v>
      </c>
      <c r="B605" t="s">
        <v>448</v>
      </c>
      <c r="C605" t="s">
        <v>59</v>
      </c>
      <c r="D605" s="26">
        <v>30</v>
      </c>
      <c r="E605" s="26"/>
      <c r="F605">
        <f>IF(C605="NVARCHAR",[1]CALCULATIONS!$B$28+(D605*2),IF(C605="INT",[1]CALCULATIONS!$B$26,IF(C605="FLOAT",[1]CALCULATIONS!$B$27,IF(C605="DATE",[1]CALCULATIONS!$B$25,IF(C605="VARCHAR",[1]CALCULATIONS!$B$28+D605,IF(C605="GUID",[1]CALCULATIONS!$B$24,D605))))))</f>
        <v>32</v>
      </c>
    </row>
    <row r="606" spans="1:7">
      <c r="A606" t="s">
        <v>440</v>
      </c>
      <c r="B606" t="s">
        <v>449</v>
      </c>
      <c r="C606" t="s">
        <v>45</v>
      </c>
      <c r="D606" s="26"/>
      <c r="E606" s="26"/>
      <c r="F606">
        <f>IF(C606="NVARCHAR",[1]CALCULATIONS!$B$28+(D606*2),IF(C606="INT",[1]CALCULATIONS!$B$26,IF(C606="FLOAT",[1]CALCULATIONS!$B$27,IF(C606="DATE",[1]CALCULATIONS!$B$25,IF(C606="VARCHAR",[1]CALCULATIONS!$B$28+D606,IF(C606="GUID",[1]CALCULATIONS!$B$24,D606))))))</f>
        <v>4</v>
      </c>
    </row>
    <row r="607" spans="1:7">
      <c r="A607" t="s">
        <v>440</v>
      </c>
      <c r="B607" t="s">
        <v>450</v>
      </c>
      <c r="C607" t="s">
        <v>45</v>
      </c>
      <c r="D607" s="26"/>
      <c r="E607" s="26"/>
      <c r="F607">
        <f>IF(C607="NVARCHAR",[1]CALCULATIONS!$B$28+(D607*2),IF(C607="INT",[1]CALCULATIONS!$B$26,IF(C607="FLOAT",[1]CALCULATIONS!$B$27,IF(C607="DATE",[1]CALCULATIONS!$B$25,IF(C607="VARCHAR",[1]CALCULATIONS!$B$28+D607,IF(C607="GUID",[1]CALCULATIONS!$B$24,D607))))))</f>
        <v>4</v>
      </c>
    </row>
    <row r="608" spans="1:7">
      <c r="A608" t="s">
        <v>440</v>
      </c>
      <c r="B608" t="s">
        <v>451</v>
      </c>
      <c r="C608" t="s">
        <v>59</v>
      </c>
      <c r="D608" s="26">
        <v>50</v>
      </c>
      <c r="E608" s="26"/>
      <c r="F608">
        <f>IF(C608="NVARCHAR",[1]CALCULATIONS!$B$28+(D608*2),IF(C608="INT",[1]CALCULATIONS!$B$26,IF(C608="FLOAT",[1]CALCULATIONS!$B$27,IF(C608="DATE",[1]CALCULATIONS!$B$25,IF(C608="VARCHAR",[1]CALCULATIONS!$B$28+D608,IF(C608="GUID",[1]CALCULATIONS!$B$24,D608))))))</f>
        <v>52</v>
      </c>
      <c r="G608">
        <f>SUM(F595:F608)</f>
        <v>364</v>
      </c>
    </row>
    <row r="609" spans="1:7">
      <c r="D609" s="26"/>
      <c r="E609" s="26"/>
    </row>
    <row r="610" spans="1:7">
      <c r="A610" t="s">
        <v>452</v>
      </c>
      <c r="B610" t="s">
        <v>186</v>
      </c>
      <c r="C610" t="s">
        <v>43</v>
      </c>
      <c r="D610" s="26"/>
      <c r="E610" s="26"/>
      <c r="F610">
        <f>IF(C610="NVARCHAR",[1]CALCULATIONS!$B$28+(D610*2),IF(C610="INT",[1]CALCULATIONS!$B$26,IF(C610="FLOAT",[1]CALCULATIONS!$B$27,IF(C610="DATE",[1]CALCULATIONS!$B$25,IF(C610="VARCHAR",[1]CALCULATIONS!$B$28+D610,IF(C610="GUID",[1]CALCULATIONS!$B$24,D610))))))</f>
        <v>24</v>
      </c>
    </row>
    <row r="611" spans="1:7">
      <c r="A611" t="s">
        <v>452</v>
      </c>
      <c r="B611" t="s">
        <v>44</v>
      </c>
      <c r="C611" t="s">
        <v>45</v>
      </c>
      <c r="D611" s="26"/>
      <c r="E611" s="26"/>
      <c r="F611">
        <f>IF(C611="NVARCHAR",[1]CALCULATIONS!$B$28+(D611*2),IF(C611="INT",[1]CALCULATIONS!$B$26,IF(C611="FLOAT",[1]CALCULATIONS!$B$27,IF(C611="DATE",[1]CALCULATIONS!$B$25,IF(C611="VARCHAR",[1]CALCULATIONS!$B$28+D611,IF(C611="GUID",[1]CALCULATIONS!$B$24,D611))))))</f>
        <v>4</v>
      </c>
    </row>
    <row r="612" spans="1:7">
      <c r="A612" t="s">
        <v>452</v>
      </c>
      <c r="B612" t="s">
        <v>185</v>
      </c>
      <c r="C612" t="s">
        <v>51</v>
      </c>
      <c r="D612" s="26">
        <v>22</v>
      </c>
      <c r="E612" s="26"/>
      <c r="F612">
        <f>IF(C612="NVARCHAR",[1]CALCULATIONS!$B$28+(D612*2),IF(C612="INT",[1]CALCULATIONS!$B$26,IF(C612="FLOAT",[1]CALCULATIONS!$B$27,IF(C612="DATE",[1]CALCULATIONS!$B$25,IF(C612="VARCHAR",[1]CALCULATIONS!$B$28+D612,IF(C612="GUID",[1]CALCULATIONS!$B$24,D612))))))</f>
        <v>46</v>
      </c>
    </row>
    <row r="613" spans="1:7">
      <c r="A613" t="s">
        <v>452</v>
      </c>
      <c r="B613" t="s">
        <v>219</v>
      </c>
      <c r="C613" t="s">
        <v>59</v>
      </c>
      <c r="D613" s="26">
        <v>30</v>
      </c>
      <c r="E613" s="26"/>
      <c r="F613">
        <f>IF(C613="NVARCHAR",[1]CALCULATIONS!$B$28+(D613*2),IF(C613="INT",[1]CALCULATIONS!$B$26,IF(C613="FLOAT",[1]CALCULATIONS!$B$27,IF(C613="DATE",[1]CALCULATIONS!$B$25,IF(C613="VARCHAR",[1]CALCULATIONS!$B$28+D613,IF(C613="GUID",[1]CALCULATIONS!$B$24,D613))))))</f>
        <v>32</v>
      </c>
    </row>
    <row r="614" spans="1:7">
      <c r="A614" t="s">
        <v>452</v>
      </c>
      <c r="B614" t="s">
        <v>172</v>
      </c>
      <c r="C614" t="s">
        <v>51</v>
      </c>
      <c r="D614" s="26">
        <v>20</v>
      </c>
      <c r="E614" s="26"/>
      <c r="F614">
        <f>IF(C614="NVARCHAR",[1]CALCULATIONS!$B$28+(D614*2),IF(C614="INT",[1]CALCULATIONS!$B$26,IF(C614="FLOAT",[1]CALCULATIONS!$B$27,IF(C614="DATE",[1]CALCULATIONS!$B$25,IF(C614="VARCHAR",[1]CALCULATIONS!$B$28+D614,IF(C614="GUID",[1]CALCULATIONS!$B$24,D614))))))</f>
        <v>42</v>
      </c>
    </row>
    <row r="615" spans="1:7">
      <c r="A615" t="s">
        <v>452</v>
      </c>
      <c r="B615" t="s">
        <v>453</v>
      </c>
      <c r="C615" t="s">
        <v>59</v>
      </c>
      <c r="D615" s="26">
        <v>1</v>
      </c>
      <c r="E615" s="26"/>
      <c r="F615">
        <f>IF(C615="NVARCHAR",[1]CALCULATIONS!$B$28+(D615*2),IF(C615="INT",[1]CALCULATIONS!$B$26,IF(C615="FLOAT",[1]CALCULATIONS!$B$27,IF(C615="DATE",[1]CALCULATIONS!$B$25,IF(C615="VARCHAR",[1]CALCULATIONS!$B$28+D615,IF(C615="GUID",[1]CALCULATIONS!$B$24,D615))))))</f>
        <v>3</v>
      </c>
    </row>
    <row r="616" spans="1:7">
      <c r="A616" t="s">
        <v>452</v>
      </c>
      <c r="B616" t="s">
        <v>50</v>
      </c>
      <c r="C616" t="s">
        <v>51</v>
      </c>
      <c r="D616" s="26">
        <v>20</v>
      </c>
      <c r="E616" s="26"/>
      <c r="F616">
        <f>IF(C616="NVARCHAR",[1]CALCULATIONS!$B$28+(D616*2),IF(C616="INT",[1]CALCULATIONS!$B$26,IF(C616="FLOAT",[1]CALCULATIONS!$B$27,IF(C616="DATE",[1]CALCULATIONS!$B$25,IF(C616="VARCHAR",[1]CALCULATIONS!$B$28+D616,IF(C616="GUID",[1]CALCULATIONS!$B$24,D616))))))</f>
        <v>42</v>
      </c>
    </row>
    <row r="617" spans="1:7">
      <c r="A617" t="s">
        <v>452</v>
      </c>
      <c r="B617" t="s">
        <v>48</v>
      </c>
      <c r="C617" t="s">
        <v>49</v>
      </c>
      <c r="D617" s="26"/>
      <c r="E617" s="26"/>
      <c r="F617">
        <f>IF(C617="NVARCHAR",[1]CALCULATIONS!$B$28+(D617*2),IF(C617="INT",[1]CALCULATIONS!$B$26,IF(C617="FLOAT",[1]CALCULATIONS!$B$27,IF(C617="DATE",[1]CALCULATIONS!$B$25,IF(C617="VARCHAR",[1]CALCULATIONS!$B$28+D617,IF(C617="GUID",[1]CALCULATIONS!$B$24,D617))))))</f>
        <v>7</v>
      </c>
    </row>
    <row r="618" spans="1:7">
      <c r="A618" t="s">
        <v>452</v>
      </c>
      <c r="B618" t="s">
        <v>75</v>
      </c>
      <c r="C618" t="s">
        <v>51</v>
      </c>
      <c r="D618" s="26">
        <v>254</v>
      </c>
      <c r="E618" s="26"/>
      <c r="F618">
        <f>IF(C618="NVARCHAR",[1]CALCULATIONS!$B$28+(D618*2),IF(C618="INT",[1]CALCULATIONS!$B$26,IF(C618="FLOAT",[1]CALCULATIONS!$B$27,IF(C618="DATE",[1]CALCULATIONS!$B$25,IF(C618="VARCHAR",[1]CALCULATIONS!$B$28+D618,IF(C618="GUID",[1]CALCULATIONS!$B$24,D618))))))</f>
        <v>510</v>
      </c>
      <c r="G618">
        <f>SUM(F610:F618)</f>
        <v>710</v>
      </c>
    </row>
    <row r="619" spans="1:7">
      <c r="D619" s="26"/>
      <c r="E619" s="26"/>
    </row>
    <row r="620" spans="1:7">
      <c r="A620" s="22" t="s">
        <v>454</v>
      </c>
      <c r="B620" s="22" t="s">
        <v>186</v>
      </c>
      <c r="C620" s="22" t="s">
        <v>59</v>
      </c>
      <c r="D620" s="24">
        <v>22</v>
      </c>
      <c r="E620" s="24"/>
      <c r="F620" s="22">
        <f>IF(C620="NVARCHAR",[1]CALCULATIONS!$B$28+(D620*2),IF(C620="INT",[1]CALCULATIONS!$B$26,IF(C620="FLOAT",[1]CALCULATIONS!$B$27,IF(C620="DATE",[1]CALCULATIONS!$B$25,IF(C620="VARCHAR",[1]CALCULATIONS!$B$28+D620,IF(C620="GUID",[1]CALCULATIONS!$B$24,D620))))))</f>
        <v>24</v>
      </c>
    </row>
    <row r="621" spans="1:7">
      <c r="A621" s="22" t="s">
        <v>454</v>
      </c>
      <c r="B621" s="22" t="s">
        <v>455</v>
      </c>
      <c r="C621" s="22" t="s">
        <v>51</v>
      </c>
      <c r="D621" s="24">
        <v>40</v>
      </c>
      <c r="E621" s="24"/>
      <c r="F621" s="22">
        <f>IF(C621="NVARCHAR",[1]CALCULATIONS!$B$28+(D621*2),IF(C621="INT",[1]CALCULATIONS!$B$26,IF(C621="FLOAT",[1]CALCULATIONS!$B$27,IF(C621="DATE",[1]CALCULATIONS!$B$25,IF(C621="VARCHAR",[1]CALCULATIONS!$B$28+D621,IF(C621="GUID",[1]CALCULATIONS!$B$24,D621))))))</f>
        <v>82</v>
      </c>
      <c r="G621" s="22">
        <f>SUM(F620:F621)</f>
        <v>106</v>
      </c>
    </row>
    <row r="622" spans="1:7">
      <c r="D622" s="26"/>
      <c r="E622" s="26"/>
    </row>
    <row r="623" spans="1:7">
      <c r="A623" t="s">
        <v>456</v>
      </c>
      <c r="B623" t="s">
        <v>219</v>
      </c>
      <c r="C623" t="s">
        <v>59</v>
      </c>
      <c r="D623" s="26">
        <v>30</v>
      </c>
      <c r="E623" s="26"/>
      <c r="F623">
        <f>IF(C623="NVARCHAR",[1]CALCULATIONS!$B$28+(D623*2),IF(C623="INT",[1]CALCULATIONS!$B$26,IF(C623="FLOAT",[1]CALCULATIONS!$B$27,IF(C623="DATE",[1]CALCULATIONS!$B$25,IF(C623="VARCHAR",[1]CALCULATIONS!$B$28+D623,IF(C623="GUID",[1]CALCULATIONS!$B$24,D623))))))</f>
        <v>32</v>
      </c>
    </row>
    <row r="624" spans="1:7">
      <c r="A624" t="s">
        <v>456</v>
      </c>
      <c r="B624" t="s">
        <v>441</v>
      </c>
      <c r="C624" t="s">
        <v>59</v>
      </c>
      <c r="D624" s="26">
        <v>30</v>
      </c>
      <c r="E624" s="26"/>
      <c r="F624">
        <f>IF(C624="NVARCHAR",[1]CALCULATIONS!$B$28+(D624*2),IF(C624="INT",[1]CALCULATIONS!$B$26,IF(C624="FLOAT",[1]CALCULATIONS!$B$27,IF(C624="DATE",[1]CALCULATIONS!$B$25,IF(C624="VARCHAR",[1]CALCULATIONS!$B$28+D624,IF(C624="GUID",[1]CALCULATIONS!$B$24,D624))))))</f>
        <v>32</v>
      </c>
    </row>
    <row r="625" spans="1:7">
      <c r="A625" t="s">
        <v>456</v>
      </c>
      <c r="B625" t="s">
        <v>457</v>
      </c>
      <c r="C625" t="s">
        <v>59</v>
      </c>
      <c r="D625" s="26">
        <v>4</v>
      </c>
      <c r="E625" s="26"/>
      <c r="F625">
        <f>IF(C625="NVARCHAR",[1]CALCULATIONS!$B$28+(D625*2),IF(C625="INT",[1]CALCULATIONS!$B$26,IF(C625="FLOAT",[1]CALCULATIONS!$B$27,IF(C625="DATE",[1]CALCULATIONS!$B$25,IF(C625="VARCHAR",[1]CALCULATIONS!$B$28+D625,IF(C625="GUID",[1]CALCULATIONS!$B$24,D625))))))</f>
        <v>6</v>
      </c>
    </row>
    <row r="626" spans="1:7">
      <c r="A626" t="s">
        <v>456</v>
      </c>
      <c r="B626" t="s">
        <v>446</v>
      </c>
      <c r="C626" t="s">
        <v>59</v>
      </c>
      <c r="D626" s="26">
        <v>30</v>
      </c>
      <c r="E626" s="26"/>
      <c r="F626">
        <f>IF(C626="NVARCHAR",[1]CALCULATIONS!$B$28+(D626*2),IF(C626="INT",[1]CALCULATIONS!$B$26,IF(C626="FLOAT",[1]CALCULATIONS!$B$27,IF(C626="DATE",[1]CALCULATIONS!$B$25,IF(C626="VARCHAR",[1]CALCULATIONS!$B$28+D626,IF(C626="GUID",[1]CALCULATIONS!$B$24,D626))))))</f>
        <v>32</v>
      </c>
    </row>
    <row r="627" spans="1:7">
      <c r="A627" t="s">
        <v>456</v>
      </c>
      <c r="B627" t="s">
        <v>458</v>
      </c>
      <c r="C627" t="s">
        <v>45</v>
      </c>
      <c r="D627" s="26">
        <v>4</v>
      </c>
      <c r="E627" s="26"/>
      <c r="F627">
        <f>IF(C627="NVARCHAR",[1]CALCULATIONS!$B$28+(D627*2),IF(C627="INT",[1]CALCULATIONS!$B$26,IF(C627="FLOAT",[1]CALCULATIONS!$B$27,IF(C627="DATE",[1]CALCULATIONS!$B$25,IF(C627="VARCHAR",[1]CALCULATIONS!$B$28+D627,IF(C627="GUID",[1]CALCULATIONS!$B$24,D627))))))</f>
        <v>4</v>
      </c>
      <c r="G627">
        <f>SUM(F623:F627)</f>
        <v>106</v>
      </c>
    </row>
    <row r="628" spans="1:7">
      <c r="D628" s="26"/>
      <c r="E628" s="26"/>
    </row>
    <row r="629" spans="1:7">
      <c r="A629" t="s">
        <v>459</v>
      </c>
      <c r="B629" t="s">
        <v>382</v>
      </c>
      <c r="C629" t="s">
        <v>51</v>
      </c>
      <c r="D629" s="26">
        <v>20</v>
      </c>
      <c r="E629" s="26"/>
      <c r="F629">
        <f>IF(C629="NVARCHAR",[1]CALCULATIONS!$B$28+(D629*2),IF(C629="INT",[1]CALCULATIONS!$B$26,IF(C629="FLOAT",[1]CALCULATIONS!$B$27,IF(C629="DATE",[1]CALCULATIONS!$B$25,IF(C629="VARCHAR",[1]CALCULATIONS!$B$28+D629,IF(C629="GUID",[1]CALCULATIONS!$B$24,D629))))))</f>
        <v>42</v>
      </c>
    </row>
    <row r="630" spans="1:7">
      <c r="A630" t="s">
        <v>459</v>
      </c>
      <c r="B630" t="s">
        <v>383</v>
      </c>
      <c r="C630" t="s">
        <v>51</v>
      </c>
      <c r="D630" s="26">
        <v>20</v>
      </c>
      <c r="E630" s="26"/>
      <c r="F630">
        <f>IF(C630="NVARCHAR",[1]CALCULATIONS!$B$28+(D630*2),IF(C630="INT",[1]CALCULATIONS!$B$26,IF(C630="FLOAT",[1]CALCULATIONS!$B$27,IF(C630="DATE",[1]CALCULATIONS!$B$25,IF(C630="VARCHAR",[1]CALCULATIONS!$B$28+D630,IF(C630="GUID",[1]CALCULATIONS!$B$24,D630))))))</f>
        <v>42</v>
      </c>
    </row>
    <row r="631" spans="1:7">
      <c r="A631" t="s">
        <v>459</v>
      </c>
      <c r="B631" t="s">
        <v>460</v>
      </c>
      <c r="C631" t="s">
        <v>51</v>
      </c>
      <c r="D631" s="26">
        <v>20</v>
      </c>
      <c r="E631" s="26"/>
      <c r="F631">
        <f>IF(C631="NVARCHAR",[1]CALCULATIONS!$B$28+(D631*2),IF(C631="INT",[1]CALCULATIONS!$B$26,IF(C631="FLOAT",[1]CALCULATIONS!$B$27,IF(C631="DATE",[1]CALCULATIONS!$B$25,IF(C631="VARCHAR",[1]CALCULATIONS!$B$28+D631,IF(C631="GUID",[1]CALCULATIONS!$B$24,D631))))))</f>
        <v>42</v>
      </c>
    </row>
    <row r="632" spans="1:7">
      <c r="A632" t="s">
        <v>459</v>
      </c>
      <c r="B632" t="s">
        <v>75</v>
      </c>
      <c r="C632" t="s">
        <v>51</v>
      </c>
      <c r="D632" s="26">
        <v>60</v>
      </c>
      <c r="E632" s="26"/>
      <c r="F632">
        <f>IF(C632="NVARCHAR",[1]CALCULATIONS!$B$28+(D632*2),IF(C632="INT",[1]CALCULATIONS!$B$26,IF(C632="FLOAT",[1]CALCULATIONS!$B$27,IF(C632="DATE",[1]CALCULATIONS!$B$25,IF(C632="VARCHAR",[1]CALCULATIONS!$B$28+D632,IF(C632="GUID",[1]CALCULATIONS!$B$24,D632))))))</f>
        <v>122</v>
      </c>
    </row>
    <row r="633" spans="1:7">
      <c r="A633" t="s">
        <v>459</v>
      </c>
      <c r="B633" t="s">
        <v>455</v>
      </c>
      <c r="C633" t="s">
        <v>51</v>
      </c>
      <c r="D633" s="26">
        <v>40</v>
      </c>
      <c r="E633" s="26"/>
      <c r="F633">
        <f>IF(C633="NVARCHAR",[1]CALCULATIONS!$B$28+(D633*2),IF(C633="INT",[1]CALCULATIONS!$B$26,IF(C633="FLOAT",[1]CALCULATIONS!$B$27,IF(C633="DATE",[1]CALCULATIONS!$B$25,IF(C633="VARCHAR",[1]CALCULATIONS!$B$28+D633,IF(C633="GUID",[1]CALCULATIONS!$B$24,D633))))))</f>
        <v>82</v>
      </c>
      <c r="G633">
        <f>SUM(F629:F633)</f>
        <v>330</v>
      </c>
    </row>
    <row r="634" spans="1:7">
      <c r="A634" s="3"/>
      <c r="B634" s="3"/>
      <c r="D634" s="26"/>
      <c r="E634" s="26"/>
    </row>
    <row r="635" spans="1:7">
      <c r="A635" t="s">
        <v>461</v>
      </c>
      <c r="B635" t="s">
        <v>462</v>
      </c>
      <c r="C635" t="s">
        <v>43</v>
      </c>
      <c r="D635" s="26"/>
      <c r="E635" s="26"/>
      <c r="F635">
        <f>IF(C635="NVARCHAR",[1]CALCULATIONS!$B$28+(D635*2),IF(C635="INT",[1]CALCULATIONS!$B$26,IF(C635="FLOAT",[1]CALCULATIONS!$B$27,IF(C635="DATE",[1]CALCULATIONS!$B$25,IF(C635="VARCHAR",[1]CALCULATIONS!$B$28+D635,IF(C635="GUID",[1]CALCULATIONS!$B$24,D635))))))</f>
        <v>24</v>
      </c>
    </row>
    <row r="636" spans="1:7">
      <c r="A636" t="s">
        <v>461</v>
      </c>
      <c r="B636" t="s">
        <v>463</v>
      </c>
      <c r="C636" t="s">
        <v>43</v>
      </c>
      <c r="D636" s="26"/>
      <c r="E636" s="26"/>
      <c r="F636">
        <f>IF(C636="NVARCHAR",[1]CALCULATIONS!$B$28+(D636*2),IF(C636="INT",[1]CALCULATIONS!$B$26,IF(C636="FLOAT",[1]CALCULATIONS!$B$27,IF(C636="DATE",[1]CALCULATIONS!$B$25,IF(C636="VARCHAR",[1]CALCULATIONS!$B$28+D636,IF(C636="GUID",[1]CALCULATIONS!$B$24,D636))))))</f>
        <v>24</v>
      </c>
    </row>
    <row r="637" spans="1:7">
      <c r="A637" t="s">
        <v>461</v>
      </c>
      <c r="B637" t="s">
        <v>186</v>
      </c>
      <c r="C637" t="s">
        <v>43</v>
      </c>
      <c r="D637" s="26"/>
      <c r="E637" s="26"/>
      <c r="F637">
        <f>IF(C637="NVARCHAR",[1]CALCULATIONS!$B$28+(D637*2),IF(C637="INT",[1]CALCULATIONS!$B$26,IF(C637="FLOAT",[1]CALCULATIONS!$B$27,IF(C637="DATE",[1]CALCULATIONS!$B$25,IF(C637="VARCHAR",[1]CALCULATIONS!$B$28+D637,IF(C637="GUID",[1]CALCULATIONS!$B$24,D637))))))</f>
        <v>24</v>
      </c>
    </row>
    <row r="638" spans="1:7">
      <c r="A638" t="s">
        <v>461</v>
      </c>
      <c r="B638" t="s">
        <v>464</v>
      </c>
      <c r="C638" t="s">
        <v>59</v>
      </c>
      <c r="D638" s="26">
        <v>1</v>
      </c>
      <c r="E638" s="26"/>
      <c r="F638">
        <f>IF(C638="NVARCHAR",[1]CALCULATIONS!$B$28+(D638*2),IF(C638="INT",[1]CALCULATIONS!$B$26,IF(C638="FLOAT",[1]CALCULATIONS!$B$27,IF(C638="DATE",[1]CALCULATIONS!$B$25,IF(C638="VARCHAR",[1]CALCULATIONS!$B$28+D638,IF(C638="GUID",[1]CALCULATIONS!$B$24,D638))))))</f>
        <v>3</v>
      </c>
    </row>
    <row r="639" spans="1:7">
      <c r="A639" t="s">
        <v>461</v>
      </c>
      <c r="B639" t="s">
        <v>391</v>
      </c>
      <c r="C639" t="s">
        <v>45</v>
      </c>
      <c r="D639" s="26"/>
      <c r="E639" s="26"/>
      <c r="F639">
        <f>IF(C639="NVARCHAR",[1]CALCULATIONS!$B$28+(D639*2),IF(C639="INT",[1]CALCULATIONS!$B$26,IF(C639="FLOAT",[1]CALCULATIONS!$B$27,IF(C639="DATE",[1]CALCULATIONS!$B$25,IF(C639="VARCHAR",[1]CALCULATIONS!$B$28+D639,IF(C639="GUID",[1]CALCULATIONS!$B$24,D639))))))</f>
        <v>4</v>
      </c>
    </row>
    <row r="640" spans="1:7">
      <c r="A640" t="s">
        <v>461</v>
      </c>
      <c r="B640" t="s">
        <v>50</v>
      </c>
      <c r="C640" t="s">
        <v>51</v>
      </c>
      <c r="D640" s="26">
        <v>20</v>
      </c>
      <c r="E640" s="26"/>
      <c r="F640">
        <f>IF(C640="NVARCHAR",[1]CALCULATIONS!$B$28+(D640*2),IF(C640="INT",[1]CALCULATIONS!$B$26,IF(C640="FLOAT",[1]CALCULATIONS!$B$27,IF(C640="DATE",[1]CALCULATIONS!$B$25,IF(C640="VARCHAR",[1]CALCULATIONS!$B$28+D640,IF(C640="GUID",[1]CALCULATIONS!$B$24,D640))))))</f>
        <v>42</v>
      </c>
    </row>
    <row r="641" spans="1:7">
      <c r="A641" t="s">
        <v>461</v>
      </c>
      <c r="B641" t="s">
        <v>393</v>
      </c>
      <c r="C641" t="s">
        <v>51</v>
      </c>
      <c r="D641" s="26">
        <v>48</v>
      </c>
      <c r="E641" s="26"/>
      <c r="F641">
        <f>IF(C641="NVARCHAR",[1]CALCULATIONS!$B$28+(D641*2),IF(C641="INT",[1]CALCULATIONS!$B$26,IF(C641="FLOAT",[1]CALCULATIONS!$B$27,IF(C641="DATE",[1]CALCULATIONS!$B$25,IF(C641="VARCHAR",[1]CALCULATIONS!$B$28+D641,IF(C641="GUID",[1]CALCULATIONS!$B$24,D641))))))</f>
        <v>98</v>
      </c>
    </row>
    <row r="642" spans="1:7">
      <c r="A642" t="s">
        <v>461</v>
      </c>
      <c r="B642" t="s">
        <v>48</v>
      </c>
      <c r="C642" t="s">
        <v>49</v>
      </c>
      <c r="D642" s="26"/>
      <c r="E642" s="26"/>
      <c r="F642">
        <f>IF(C642="NVARCHAR",[1]CALCULATIONS!$B$28+(D642*2),IF(C642="INT",[1]CALCULATIONS!$B$26,IF(C642="FLOAT",[1]CALCULATIONS!$B$27,IF(C642="DATE",[1]CALCULATIONS!$B$25,IF(C642="VARCHAR",[1]CALCULATIONS!$B$28+D642,IF(C642="GUID",[1]CALCULATIONS!$B$24,D642))))))</f>
        <v>7</v>
      </c>
    </row>
    <row r="643" spans="1:7">
      <c r="A643" t="s">
        <v>461</v>
      </c>
      <c r="B643" t="s">
        <v>465</v>
      </c>
      <c r="C643" t="s">
        <v>59</v>
      </c>
      <c r="D643" s="26">
        <v>22</v>
      </c>
      <c r="E643" s="26"/>
      <c r="F643">
        <f>IF(C643="NVARCHAR",[1]CALCULATIONS!$B$28+(D643*2),IF(C643="INT",[1]CALCULATIONS!$B$26,IF(C643="FLOAT",[1]CALCULATIONS!$B$27,IF(C643="DATE",[1]CALCULATIONS!$B$25,IF(C643="VARCHAR",[1]CALCULATIONS!$B$28+D643,IF(C643="GUID",[1]CALCULATIONS!$B$24,D643))))))</f>
        <v>24</v>
      </c>
    </row>
    <row r="644" spans="1:7">
      <c r="A644" t="s">
        <v>461</v>
      </c>
      <c r="B644" t="s">
        <v>466</v>
      </c>
      <c r="C644" t="s">
        <v>59</v>
      </c>
      <c r="D644" s="26">
        <v>200</v>
      </c>
      <c r="E644" s="26"/>
      <c r="F644">
        <f>IF(C644="NVARCHAR",[1]CALCULATIONS!$B$28+(D644*2),IF(C644="INT",[1]CALCULATIONS!$B$26,IF(C644="FLOAT",[1]CALCULATIONS!$B$27,IF(C644="DATE",[1]CALCULATIONS!$B$25,IF(C644="VARCHAR",[1]CALCULATIONS!$B$28+D644,IF(C644="GUID",[1]CALCULATIONS!$B$24,D644))))))</f>
        <v>202</v>
      </c>
      <c r="G644">
        <f>SUM(F635:F644)</f>
        <v>452</v>
      </c>
    </row>
    <row r="645" spans="1:7">
      <c r="D645" s="26"/>
      <c r="E645" s="26"/>
    </row>
    <row r="646" spans="1:7">
      <c r="A646" t="s">
        <v>467</v>
      </c>
      <c r="B646" t="s">
        <v>391</v>
      </c>
      <c r="C646" t="s">
        <v>45</v>
      </c>
      <c r="D646" s="26"/>
      <c r="E646" s="26"/>
      <c r="F646">
        <f>IF(C646="NVARCHAR",[1]CALCULATIONS!$B$28+(D646*2),IF(C646="INT",[1]CALCULATIONS!$B$26,IF(C646="FLOAT",[1]CALCULATIONS!$B$27,IF(C646="DATE",[1]CALCULATIONS!$B$25,IF(C646="VARCHAR",[1]CALCULATIONS!$B$28+D646,IF(C646="GUID",[1]CALCULATIONS!$B$24,D646))))))</f>
        <v>4</v>
      </c>
    </row>
    <row r="647" spans="1:7">
      <c r="A647" t="s">
        <v>467</v>
      </c>
      <c r="B647" t="s">
        <v>468</v>
      </c>
      <c r="C647" t="s">
        <v>59</v>
      </c>
      <c r="D647" s="26">
        <v>32</v>
      </c>
      <c r="E647" s="26"/>
      <c r="F647">
        <f>IF(C647="NVARCHAR",[1]CALCULATIONS!$B$28+(D647*2),IF(C647="INT",[1]CALCULATIONS!$B$26,IF(C647="FLOAT",[1]CALCULATIONS!$B$27,IF(C647="DATE",[1]CALCULATIONS!$B$25,IF(C647="VARCHAR",[1]CALCULATIONS!$B$28+D647,IF(C647="GUID",[1]CALCULATIONS!$B$24,D647))))))</f>
        <v>34</v>
      </c>
    </row>
    <row r="648" spans="1:7">
      <c r="A648" t="s">
        <v>467</v>
      </c>
      <c r="B648" t="s">
        <v>469</v>
      </c>
      <c r="C648" t="s">
        <v>45</v>
      </c>
      <c r="D648" s="26"/>
      <c r="E648" s="26"/>
      <c r="F648">
        <f>IF(C648="NVARCHAR",[1]CALCULATIONS!$B$28+(D648*2),IF(C648="INT",[1]CALCULATIONS!$B$26,IF(C648="FLOAT",[1]CALCULATIONS!$B$27,IF(C648="DATE",[1]CALCULATIONS!$B$25,IF(C648="VARCHAR",[1]CALCULATIONS!$B$28+D648,IF(C648="GUID",[1]CALCULATIONS!$B$24,D648))))))</f>
        <v>4</v>
      </c>
    </row>
    <row r="649" spans="1:7">
      <c r="A649" t="s">
        <v>467</v>
      </c>
      <c r="B649" t="s">
        <v>470</v>
      </c>
      <c r="C649" t="s">
        <v>45</v>
      </c>
      <c r="D649" s="26"/>
      <c r="E649" s="26"/>
      <c r="F649">
        <f>IF(C649="NVARCHAR",[1]CALCULATIONS!$B$28+(D649*2),IF(C649="INT",[1]CALCULATIONS!$B$26,IF(C649="FLOAT",[1]CALCULATIONS!$B$27,IF(C649="DATE",[1]CALCULATIONS!$B$25,IF(C649="VARCHAR",[1]CALCULATIONS!$B$28+D649,IF(C649="GUID",[1]CALCULATIONS!$B$24,D649))))))</f>
        <v>4</v>
      </c>
    </row>
    <row r="650" spans="1:7">
      <c r="A650" t="s">
        <v>467</v>
      </c>
      <c r="B650" t="s">
        <v>50</v>
      </c>
      <c r="C650" t="s">
        <v>51</v>
      </c>
      <c r="D650" s="26">
        <v>20</v>
      </c>
      <c r="E650" s="26"/>
      <c r="F650">
        <f>IF(C650="NVARCHAR",[1]CALCULATIONS!$B$28+(D650*2),IF(C650="INT",[1]CALCULATIONS!$B$26,IF(C650="FLOAT",[1]CALCULATIONS!$B$27,IF(C650="DATE",[1]CALCULATIONS!$B$25,IF(C650="VARCHAR",[1]CALCULATIONS!$B$28+D650,IF(C650="GUID",[1]CALCULATIONS!$B$24,D650))))))</f>
        <v>42</v>
      </c>
    </row>
    <row r="651" spans="1:7">
      <c r="A651" t="s">
        <v>467</v>
      </c>
      <c r="B651" t="s">
        <v>393</v>
      </c>
      <c r="C651" t="s">
        <v>51</v>
      </c>
      <c r="D651" s="26">
        <v>48</v>
      </c>
      <c r="E651" s="26"/>
      <c r="F651">
        <f>IF(C651="NVARCHAR",[1]CALCULATIONS!$B$28+(D651*2),IF(C651="INT",[1]CALCULATIONS!$B$26,IF(C651="FLOAT",[1]CALCULATIONS!$B$27,IF(C651="DATE",[1]CALCULATIONS!$B$25,IF(C651="VARCHAR",[1]CALCULATIONS!$B$28+D651,IF(C651="GUID",[1]CALCULATIONS!$B$24,D651))))))</f>
        <v>98</v>
      </c>
    </row>
    <row r="652" spans="1:7">
      <c r="A652" t="s">
        <v>467</v>
      </c>
      <c r="B652" t="s">
        <v>471</v>
      </c>
      <c r="C652" t="s">
        <v>49</v>
      </c>
      <c r="D652" s="26"/>
      <c r="E652" s="26"/>
      <c r="F652">
        <f>IF(C652="NVARCHAR",[1]CALCULATIONS!$B$28+(D652*2),IF(C652="INT",[1]CALCULATIONS!$B$26,IF(C652="FLOAT",[1]CALCULATIONS!$B$27,IF(C652="DATE",[1]CALCULATIONS!$B$25,IF(C652="VARCHAR",[1]CALCULATIONS!$B$28+D652,IF(C652="GUID",[1]CALCULATIONS!$B$24,D652))))))</f>
        <v>7</v>
      </c>
      <c r="G652">
        <f>SUM(F646:F652)</f>
        <v>193</v>
      </c>
    </row>
    <row r="653" spans="1:7">
      <c r="D653" s="26"/>
      <c r="E653" s="26"/>
    </row>
    <row r="654" spans="1:7">
      <c r="A654" t="s">
        <v>472</v>
      </c>
      <c r="B654" t="s">
        <v>473</v>
      </c>
      <c r="C654" t="s">
        <v>43</v>
      </c>
      <c r="D654" s="26"/>
      <c r="E654" s="26"/>
      <c r="F654">
        <f>IF(C654="NVARCHAR",[1]CALCULATIONS!$B$28+(D654*2),IF(C654="INT",[1]CALCULATIONS!$B$26,IF(C654="FLOAT",[1]CALCULATIONS!$B$27,IF(C654="DATE",[1]CALCULATIONS!$B$25,IF(C654="VARCHAR",[1]CALCULATIONS!$B$28+D654,IF(C654="GUID",[1]CALCULATIONS!$B$24,D654))))))</f>
        <v>24</v>
      </c>
    </row>
    <row r="655" spans="1:7">
      <c r="A655" t="s">
        <v>472</v>
      </c>
      <c r="B655" t="s">
        <v>391</v>
      </c>
      <c r="C655" t="s">
        <v>45</v>
      </c>
      <c r="D655" s="26"/>
      <c r="E655" s="26"/>
      <c r="F655">
        <f>IF(C655="NVARCHAR",[1]CALCULATIONS!$B$28+(D655*2),IF(C655="INT",[1]CALCULATIONS!$B$26,IF(C655="FLOAT",[1]CALCULATIONS!$B$27,IF(C655="DATE",[1]CALCULATIONS!$B$25,IF(C655="VARCHAR",[1]CALCULATIONS!$B$28+D655,IF(C655="GUID",[1]CALCULATIONS!$B$24,D655))))))</f>
        <v>4</v>
      </c>
    </row>
    <row r="656" spans="1:7">
      <c r="A656" t="s">
        <v>472</v>
      </c>
      <c r="B656" t="s">
        <v>474</v>
      </c>
      <c r="C656" t="s">
        <v>59</v>
      </c>
      <c r="D656" s="26">
        <v>255</v>
      </c>
      <c r="E656" s="26"/>
      <c r="F656">
        <f>IF(C656="NVARCHAR",[1]CALCULATIONS!$B$28+(D656*2),IF(C656="INT",[1]CALCULATIONS!$B$26,IF(C656="FLOAT",[1]CALCULATIONS!$B$27,IF(C656="DATE",[1]CALCULATIONS!$B$25,IF(C656="VARCHAR",[1]CALCULATIONS!$B$28+D656,IF(C656="GUID",[1]CALCULATIONS!$B$24,D656))))))</f>
        <v>257</v>
      </c>
    </row>
    <row r="657" spans="1:7">
      <c r="A657" t="s">
        <v>472</v>
      </c>
      <c r="B657" t="s">
        <v>475</v>
      </c>
      <c r="C657" t="s">
        <v>51</v>
      </c>
      <c r="D657" s="26">
        <v>60</v>
      </c>
      <c r="E657" s="26"/>
      <c r="F657">
        <f>IF(C657="NVARCHAR",[1]CALCULATIONS!$B$28+(D657*2),IF(C657="INT",[1]CALCULATIONS!$B$26,IF(C657="FLOAT",[1]CALCULATIONS!$B$27,IF(C657="DATE",[1]CALCULATIONS!$B$25,IF(C657="VARCHAR",[1]CALCULATIONS!$B$28+D657,IF(C657="GUID",[1]CALCULATIONS!$B$24,D657))))))</f>
        <v>122</v>
      </c>
    </row>
    <row r="658" spans="1:7">
      <c r="A658" t="s">
        <v>472</v>
      </c>
      <c r="B658" t="s">
        <v>476</v>
      </c>
      <c r="C658" t="s">
        <v>59</v>
      </c>
      <c r="D658" s="26">
        <v>100</v>
      </c>
      <c r="E658" s="26"/>
      <c r="F658">
        <f>IF(C658="NVARCHAR",[1]CALCULATIONS!$B$28+(D658*2),IF(C658="INT",[1]CALCULATIONS!$B$26,IF(C658="FLOAT",[1]CALCULATIONS!$B$27,IF(C658="DATE",[1]CALCULATIONS!$B$25,IF(C658="VARCHAR",[1]CALCULATIONS!$B$28+D658,IF(C658="GUID",[1]CALCULATIONS!$B$24,D658))))))</f>
        <v>102</v>
      </c>
      <c r="G658">
        <f>SUM(F654:F658)</f>
        <v>509</v>
      </c>
    </row>
    <row r="659" spans="1:7">
      <c r="A659" s="3"/>
      <c r="B659" s="3"/>
      <c r="D659" s="26"/>
      <c r="E659" s="26"/>
    </row>
    <row r="660" spans="1:7">
      <c r="A660" t="s">
        <v>477</v>
      </c>
      <c r="B660" t="s">
        <v>478</v>
      </c>
      <c r="C660" t="s">
        <v>59</v>
      </c>
      <c r="D660" s="26">
        <v>8</v>
      </c>
      <c r="E660" s="26"/>
      <c r="F660">
        <f>IF(C660="NVARCHAR",[1]CALCULATIONS!$B$28+(D660*2),IF(C660="INT",[1]CALCULATIONS!$B$26,IF(C660="FLOAT",[1]CALCULATIONS!$B$27,IF(C660="DATE",[1]CALCULATIONS!$B$25,IF(C660="VARCHAR",[1]CALCULATIONS!$B$28+D660,IF(C660="GUID",[1]CALCULATIONS!$B$24,D660))))))</f>
        <v>10</v>
      </c>
    </row>
    <row r="661" spans="1:7">
      <c r="A661" t="s">
        <v>477</v>
      </c>
      <c r="B661" t="s">
        <v>391</v>
      </c>
      <c r="C661" t="s">
        <v>45</v>
      </c>
      <c r="D661" s="26"/>
      <c r="E661" s="26"/>
      <c r="F661">
        <f>IF(C661="NVARCHAR",[1]CALCULATIONS!$B$28+(D661*2),IF(C661="INT",[1]CALCULATIONS!$B$26,IF(C661="FLOAT",[1]CALCULATIONS!$B$27,IF(C661="DATE",[1]CALCULATIONS!$B$25,IF(C661="VARCHAR",[1]CALCULATIONS!$B$28+D661,IF(C661="GUID",[1]CALCULATIONS!$B$24,D661))))))</f>
        <v>4</v>
      </c>
    </row>
    <row r="662" spans="1:7">
      <c r="A662" t="s">
        <v>477</v>
      </c>
      <c r="B662" t="s">
        <v>479</v>
      </c>
      <c r="C662" t="s">
        <v>59</v>
      </c>
      <c r="D662" s="26">
        <v>50</v>
      </c>
      <c r="E662" s="26"/>
      <c r="F662">
        <f>IF(C662="NVARCHAR",[1]CALCULATIONS!$B$28+(D662*2),IF(C662="INT",[1]CALCULATIONS!$B$26,IF(C662="FLOAT",[1]CALCULATIONS!$B$27,IF(C662="DATE",[1]CALCULATIONS!$B$25,IF(C662="VARCHAR",[1]CALCULATIONS!$B$28+D662,IF(C662="GUID",[1]CALCULATIONS!$B$24,D662))))))</f>
        <v>52</v>
      </c>
      <c r="G662">
        <f>SUM(F660:F662)</f>
        <v>66</v>
      </c>
    </row>
    <row r="663" spans="1:7">
      <c r="A663" s="3"/>
      <c r="B663" s="3"/>
      <c r="D663" s="26"/>
      <c r="E663" s="26"/>
    </row>
    <row r="664" spans="1:7">
      <c r="A664" t="s">
        <v>480</v>
      </c>
      <c r="B664" t="s">
        <v>168</v>
      </c>
      <c r="C664" t="s">
        <v>43</v>
      </c>
      <c r="D664" s="26"/>
      <c r="E664" s="26"/>
      <c r="F664">
        <f>IF(C664="NVARCHAR",[1]CALCULATIONS!$B$28+(D664*2),IF(C664="INT",[1]CALCULATIONS!$B$26,IF(C664="FLOAT",[1]CALCULATIONS!$B$27,IF(C664="DATE",[1]CALCULATIONS!$B$25,IF(C664="VARCHAR",[1]CALCULATIONS!$B$28+D664,IF(C664="GUID",[1]CALCULATIONS!$B$24,D664))))))</f>
        <v>24</v>
      </c>
    </row>
    <row r="665" spans="1:7">
      <c r="A665" t="s">
        <v>480</v>
      </c>
      <c r="B665" t="s">
        <v>44</v>
      </c>
      <c r="C665" t="s">
        <v>45</v>
      </c>
      <c r="D665" s="26"/>
      <c r="E665" s="26"/>
      <c r="F665">
        <f>IF(C665="NVARCHAR",[1]CALCULATIONS!$B$28+(D665*2),IF(C665="INT",[1]CALCULATIONS!$B$26,IF(C665="FLOAT",[1]CALCULATIONS!$B$27,IF(C665="DATE",[1]CALCULATIONS!$B$25,IF(C665="VARCHAR",[1]CALCULATIONS!$B$28+D665,IF(C665="GUID",[1]CALCULATIONS!$B$24,D665))))))</f>
        <v>4</v>
      </c>
    </row>
    <row r="666" spans="1:7">
      <c r="A666" t="s">
        <v>480</v>
      </c>
      <c r="B666" t="s">
        <v>48</v>
      </c>
      <c r="C666" t="s">
        <v>49</v>
      </c>
      <c r="D666" s="26"/>
      <c r="E666" s="26"/>
      <c r="F666">
        <f>IF(C666="NVARCHAR",[1]CALCULATIONS!$B$28+(D666*2),IF(C666="INT",[1]CALCULATIONS!$B$26,IF(C666="FLOAT",[1]CALCULATIONS!$B$27,IF(C666="DATE",[1]CALCULATIONS!$B$25,IF(C666="VARCHAR",[1]CALCULATIONS!$B$28+D666,IF(C666="GUID",[1]CALCULATIONS!$B$24,D666))))))</f>
        <v>7</v>
      </c>
    </row>
    <row r="667" spans="1:7">
      <c r="A667" t="s">
        <v>480</v>
      </c>
      <c r="B667" t="s">
        <v>481</v>
      </c>
      <c r="C667" t="s">
        <v>59</v>
      </c>
      <c r="D667" s="26">
        <v>4</v>
      </c>
      <c r="E667" s="26"/>
      <c r="F667">
        <f>IF(C667="NVARCHAR",[1]CALCULATIONS!$B$28+(D667*2),IF(C667="INT",[1]CALCULATIONS!$B$26,IF(C667="FLOAT",[1]CALCULATIONS!$B$27,IF(C667="DATE",[1]CALCULATIONS!$B$25,IF(C667="VARCHAR",[1]CALCULATIONS!$B$28+D667,IF(C667="GUID",[1]CALCULATIONS!$B$24,D667))))))</f>
        <v>6</v>
      </c>
    </row>
    <row r="668" spans="1:7">
      <c r="A668" t="s">
        <v>480</v>
      </c>
      <c r="B668" t="s">
        <v>482</v>
      </c>
      <c r="C668" t="s">
        <v>59</v>
      </c>
      <c r="D668" s="26">
        <v>15</v>
      </c>
      <c r="E668" s="26"/>
      <c r="F668">
        <f>IF(C668="NVARCHAR",[1]CALCULATIONS!$B$28+(D668*2),IF(C668="INT",[1]CALCULATIONS!$B$26,IF(C668="FLOAT",[1]CALCULATIONS!$B$27,IF(C668="DATE",[1]CALCULATIONS!$B$25,IF(C668="VARCHAR",[1]CALCULATIONS!$B$28+D668,IF(C668="GUID",[1]CALCULATIONS!$B$24,D668))))))</f>
        <v>17</v>
      </c>
    </row>
    <row r="669" spans="1:7">
      <c r="A669" t="s">
        <v>480</v>
      </c>
      <c r="B669" t="s">
        <v>50</v>
      </c>
      <c r="C669" t="s">
        <v>51</v>
      </c>
      <c r="D669" s="26">
        <v>20</v>
      </c>
      <c r="E669" s="26"/>
      <c r="F669">
        <f>IF(C669="NVARCHAR",[1]CALCULATIONS!$B$28+(D669*2),IF(C669="INT",[1]CALCULATIONS!$B$26,IF(C669="FLOAT",[1]CALCULATIONS!$B$27,IF(C669="DATE",[1]CALCULATIONS!$B$25,IF(C669="VARCHAR",[1]CALCULATIONS!$B$28+D669,IF(C669="GUID",[1]CALCULATIONS!$B$24,D669))))))</f>
        <v>42</v>
      </c>
      <c r="G669">
        <f>SUM(F664:F669)</f>
        <v>100</v>
      </c>
    </row>
    <row r="670" spans="1:7">
      <c r="D670" s="26"/>
      <c r="E670" s="26"/>
    </row>
    <row r="671" spans="1:7">
      <c r="A671" t="s">
        <v>483</v>
      </c>
      <c r="B671" t="s">
        <v>484</v>
      </c>
      <c r="C671" t="s">
        <v>43</v>
      </c>
      <c r="D671" s="26"/>
      <c r="E671" s="26"/>
      <c r="F671">
        <f>IF(C671="NVARCHAR",[1]CALCULATIONS!$B$28+(D671*2),IF(C671="INT",[1]CALCULATIONS!$B$26,IF(C671="FLOAT",[1]CALCULATIONS!$B$27,IF(C671="DATE",[1]CALCULATIONS!$B$25,IF(C671="VARCHAR",[1]CALCULATIONS!$B$28+D671,IF(C671="GUID",[1]CALCULATIONS!$B$24,D671))))))</f>
        <v>24</v>
      </c>
    </row>
    <row r="672" spans="1:7">
      <c r="A672" t="s">
        <v>483</v>
      </c>
      <c r="B672" t="s">
        <v>463</v>
      </c>
      <c r="C672" t="s">
        <v>43</v>
      </c>
      <c r="D672" s="26"/>
      <c r="E672" s="26"/>
      <c r="F672">
        <f>IF(C672="NVARCHAR",[1]CALCULATIONS!$B$28+(D672*2),IF(C672="INT",[1]CALCULATIONS!$B$26,IF(C672="FLOAT",[1]CALCULATIONS!$B$27,IF(C672="DATE",[1]CALCULATIONS!$B$25,IF(C672="VARCHAR",[1]CALCULATIONS!$B$28+D672,IF(C672="GUID",[1]CALCULATIONS!$B$24,D672))))))</f>
        <v>24</v>
      </c>
    </row>
    <row r="673" spans="1:7">
      <c r="A673" t="s">
        <v>483</v>
      </c>
      <c r="B673" t="s">
        <v>50</v>
      </c>
      <c r="C673" t="s">
        <v>51</v>
      </c>
      <c r="D673" s="26">
        <v>20</v>
      </c>
      <c r="E673" s="26"/>
      <c r="F673">
        <f>IF(C673="NVARCHAR",[1]CALCULATIONS!$B$28+(D673*2),IF(C673="INT",[1]CALCULATIONS!$B$26,IF(C673="FLOAT",[1]CALCULATIONS!$B$27,IF(C673="DATE",[1]CALCULATIONS!$B$25,IF(C673="VARCHAR",[1]CALCULATIONS!$B$28+D673,IF(C673="GUID",[1]CALCULATIONS!$B$24,D673))))))</f>
        <v>42</v>
      </c>
    </row>
    <row r="674" spans="1:7">
      <c r="A674" t="s">
        <v>483</v>
      </c>
      <c r="B674" t="s">
        <v>485</v>
      </c>
      <c r="C674" t="s">
        <v>49</v>
      </c>
      <c r="D674" s="26"/>
      <c r="E674" s="26"/>
      <c r="F674">
        <f>IF(C674="NVARCHAR",[1]CALCULATIONS!$B$28+(D674*2),IF(C674="INT",[1]CALCULATIONS!$B$26,IF(C674="FLOAT",[1]CALCULATIONS!$B$27,IF(C674="DATE",[1]CALCULATIONS!$B$25,IF(C674="VARCHAR",[1]CALCULATIONS!$B$28+D674,IF(C674="GUID",[1]CALCULATIONS!$B$24,D674))))))</f>
        <v>7</v>
      </c>
    </row>
    <row r="675" spans="1:7">
      <c r="A675" t="s">
        <v>483</v>
      </c>
      <c r="B675" t="s">
        <v>486</v>
      </c>
      <c r="C675" t="s">
        <v>51</v>
      </c>
      <c r="D675" s="26">
        <v>250</v>
      </c>
      <c r="E675" s="26"/>
      <c r="F675">
        <f>IF(C675="NVARCHAR",[1]CALCULATIONS!$B$28+(D675*2),IF(C675="INT",[1]CALCULATIONS!$B$26,IF(C675="FLOAT",[1]CALCULATIONS!$B$27,IF(C675="DATE",[1]CALCULATIONS!$B$25,IF(C675="VARCHAR",[1]CALCULATIONS!$B$28+D675,IF(C675="GUID",[1]CALCULATIONS!$B$24,D675))))))</f>
        <v>502</v>
      </c>
      <c r="G675">
        <f>SUM(F671:F675)</f>
        <v>599</v>
      </c>
    </row>
    <row r="676" spans="1:7">
      <c r="D676" s="26"/>
      <c r="E676" s="26"/>
    </row>
    <row r="677" spans="1:7">
      <c r="A677" t="s">
        <v>487</v>
      </c>
      <c r="B677" t="s">
        <v>388</v>
      </c>
      <c r="C677" t="s">
        <v>43</v>
      </c>
      <c r="D677" s="26"/>
      <c r="E677" s="26"/>
      <c r="F677">
        <f>IF(C677="NVARCHAR",[1]CALCULATIONS!$B$28+(D677*2),IF(C677="INT",[1]CALCULATIONS!$B$26,IF(C677="FLOAT",[1]CALCULATIONS!$B$27,IF(C677="DATE",[1]CALCULATIONS!$B$25,IF(C677="VARCHAR",[1]CALCULATIONS!$B$28+D677,IF(C677="GUID",[1]CALCULATIONS!$B$24,D677))))))</f>
        <v>24</v>
      </c>
    </row>
    <row r="678" spans="1:7">
      <c r="A678" t="s">
        <v>487</v>
      </c>
      <c r="B678" t="s">
        <v>186</v>
      </c>
      <c r="C678" t="s">
        <v>43</v>
      </c>
      <c r="D678" s="26"/>
      <c r="E678" s="26"/>
      <c r="F678">
        <f>IF(C678="NVARCHAR",[1]CALCULATIONS!$B$28+(D678*2),IF(C678="INT",[1]CALCULATIONS!$B$26,IF(C678="FLOAT",[1]CALCULATIONS!$B$27,IF(C678="DATE",[1]CALCULATIONS!$B$25,IF(C678="VARCHAR",[1]CALCULATIONS!$B$28+D678,IF(C678="GUID",[1]CALCULATIONS!$B$24,D678))))))</f>
        <v>24</v>
      </c>
    </row>
    <row r="679" spans="1:7">
      <c r="A679" t="s">
        <v>487</v>
      </c>
      <c r="B679" t="s">
        <v>219</v>
      </c>
      <c r="C679" t="s">
        <v>59</v>
      </c>
      <c r="D679" s="26">
        <v>30</v>
      </c>
      <c r="E679" s="26"/>
      <c r="F679">
        <f>IF(C679="NVARCHAR",[1]CALCULATIONS!$B$28+(D679*2),IF(C679="INT",[1]CALCULATIONS!$B$26,IF(C679="FLOAT",[1]CALCULATIONS!$B$27,IF(C679="DATE",[1]CALCULATIONS!$B$25,IF(C679="VARCHAR",[1]CALCULATIONS!$B$28+D679,IF(C679="GUID",[1]CALCULATIONS!$B$24,D679))))))</f>
        <v>32</v>
      </c>
    </row>
    <row r="680" spans="1:7">
      <c r="A680" t="s">
        <v>487</v>
      </c>
      <c r="B680" t="s">
        <v>488</v>
      </c>
      <c r="C680" t="s">
        <v>43</v>
      </c>
      <c r="D680" s="26"/>
      <c r="E680" s="26"/>
      <c r="F680">
        <f>IF(C680="NVARCHAR",[1]CALCULATIONS!$B$28+(D680*2),IF(C680="INT",[1]CALCULATIONS!$B$26,IF(C680="FLOAT",[1]CALCULATIONS!$B$27,IF(C680="DATE",[1]CALCULATIONS!$B$25,IF(C680="VARCHAR",[1]CALCULATIONS!$B$28+D680,IF(C680="GUID",[1]CALCULATIONS!$B$24,D680))))))</f>
        <v>24</v>
      </c>
    </row>
    <row r="681" spans="1:7">
      <c r="A681" t="s">
        <v>487</v>
      </c>
      <c r="B681" t="s">
        <v>489</v>
      </c>
      <c r="C681" t="s">
        <v>51</v>
      </c>
      <c r="D681" s="26">
        <v>60</v>
      </c>
      <c r="E681" s="26"/>
      <c r="F681">
        <f>IF(C681="NVARCHAR",[1]CALCULATIONS!$B$28+(D681*2),IF(C681="INT",[1]CALCULATIONS!$B$26,IF(C681="FLOAT",[1]CALCULATIONS!$B$27,IF(C681="DATE",[1]CALCULATIONS!$B$25,IF(C681="VARCHAR",[1]CALCULATIONS!$B$28+D681,IF(C681="GUID",[1]CALCULATIONS!$B$24,D681))))))</f>
        <v>122</v>
      </c>
    </row>
    <row r="682" spans="1:7">
      <c r="A682" t="s">
        <v>487</v>
      </c>
      <c r="B682" t="s">
        <v>490</v>
      </c>
      <c r="C682" t="s">
        <v>43</v>
      </c>
      <c r="D682" s="26"/>
      <c r="E682" s="26"/>
      <c r="F682">
        <f>IF(C682="NVARCHAR",[1]CALCULATIONS!$B$28+(D682*2),IF(C682="INT",[1]CALCULATIONS!$B$26,IF(C682="FLOAT",[1]CALCULATIONS!$B$27,IF(C682="DATE",[1]CALCULATIONS!$B$25,IF(C682="VARCHAR",[1]CALCULATIONS!$B$28+D682,IF(C682="GUID",[1]CALCULATIONS!$B$24,D682))))))</f>
        <v>24</v>
      </c>
    </row>
    <row r="683" spans="1:7">
      <c r="A683" t="s">
        <v>487</v>
      </c>
      <c r="B683" t="s">
        <v>491</v>
      </c>
      <c r="C683" t="s">
        <v>362</v>
      </c>
      <c r="D683" s="26"/>
      <c r="E683" s="26"/>
      <c r="F683">
        <v>16</v>
      </c>
      <c r="G683">
        <f>SUM(F677:F683)</f>
        <v>266</v>
      </c>
    </row>
    <row r="684" spans="1:7">
      <c r="D684" s="26"/>
      <c r="E684" s="26"/>
    </row>
    <row r="685" spans="1:7">
      <c r="A685" t="s">
        <v>492</v>
      </c>
      <c r="B685" t="s">
        <v>435</v>
      </c>
      <c r="C685" t="s">
        <v>43</v>
      </c>
      <c r="D685" s="26"/>
      <c r="E685" s="26"/>
      <c r="F685">
        <f>IF(C685="NVARCHAR",[1]CALCULATIONS!$B$28+(D685*2),IF(C685="INT",[1]CALCULATIONS!$B$26,IF(C685="FLOAT",[1]CALCULATIONS!$B$27,IF(C685="DATE",[1]CALCULATIONS!$B$25,IF(C685="VARCHAR",[1]CALCULATIONS!$B$28+D685,IF(C685="GUID",[1]CALCULATIONS!$B$24,D685))))))</f>
        <v>24</v>
      </c>
    </row>
    <row r="686" spans="1:7">
      <c r="A686" t="s">
        <v>492</v>
      </c>
      <c r="B686" t="s">
        <v>383</v>
      </c>
      <c r="C686" t="s">
        <v>51</v>
      </c>
      <c r="D686" s="26">
        <v>20</v>
      </c>
      <c r="E686" s="26"/>
      <c r="F686">
        <f>IF(C686="NVARCHAR",[1]CALCULATIONS!$B$28+(D686*2),IF(C686="INT",[1]CALCULATIONS!$B$26,IF(C686="FLOAT",[1]CALCULATIONS!$B$27,IF(C686="DATE",[1]CALCULATIONS!$B$25,IF(C686="VARCHAR",[1]CALCULATIONS!$B$28+D686,IF(C686="GUID",[1]CALCULATIONS!$B$24,D686))))))</f>
        <v>42</v>
      </c>
    </row>
    <row r="687" spans="1:7">
      <c r="A687" t="s">
        <v>492</v>
      </c>
      <c r="B687" t="s">
        <v>382</v>
      </c>
      <c r="C687" t="s">
        <v>51</v>
      </c>
      <c r="D687" s="26">
        <v>20</v>
      </c>
      <c r="E687" s="26"/>
      <c r="F687">
        <f>IF(C687="NVARCHAR",[1]CALCULATIONS!$B$28+(D687*2),IF(C687="INT",[1]CALCULATIONS!$B$26,IF(C687="FLOAT",[1]CALCULATIONS!$B$27,IF(C687="DATE",[1]CALCULATIONS!$B$25,IF(C687="VARCHAR",[1]CALCULATIONS!$B$28+D687,IF(C687="GUID",[1]CALCULATIONS!$B$24,D687))))))</f>
        <v>42</v>
      </c>
    </row>
    <row r="688" spans="1:7">
      <c r="A688" t="s">
        <v>492</v>
      </c>
      <c r="B688" t="s">
        <v>493</v>
      </c>
      <c r="C688" t="s">
        <v>45</v>
      </c>
      <c r="D688" s="26"/>
      <c r="E688" s="26"/>
      <c r="F688">
        <f>IF(C688="NVARCHAR",[1]CALCULATIONS!$B$28+(D688*2),IF(C688="INT",[1]CALCULATIONS!$B$26,IF(C688="FLOAT",[1]CALCULATIONS!$B$27,IF(C688="DATE",[1]CALCULATIONS!$B$25,IF(C688="VARCHAR",[1]CALCULATIONS!$B$28+D688,IF(C688="GUID",[1]CALCULATIONS!$B$24,D688))))))</f>
        <v>4</v>
      </c>
      <c r="G688">
        <f>SUM(F685:F688)</f>
        <v>112</v>
      </c>
    </row>
    <row r="689" spans="1:7">
      <c r="D689" s="26"/>
      <c r="E689" s="26"/>
    </row>
    <row r="690" spans="1:7">
      <c r="A690" t="s">
        <v>494</v>
      </c>
      <c r="B690" t="s">
        <v>435</v>
      </c>
      <c r="C690" s="3" t="s">
        <v>43</v>
      </c>
      <c r="D690" s="26"/>
      <c r="F690">
        <f>IF(C690="NVARCHAR",[1]CALCULATIONS!$B$28+(D690*2),IF(C690="INT",[1]CALCULATIONS!$B$26,IF(C690="FLOAT",[1]CALCULATIONS!$B$27,IF(C690="DATE",[1]CALCULATIONS!$B$25,IF(C690="VARCHAR",[1]CALCULATIONS!$B$28+D690,IF(C690="GUID",[1]CALCULATIONS!$B$24,D690))))))</f>
        <v>24</v>
      </c>
    </row>
    <row r="691" spans="1:7">
      <c r="A691" t="s">
        <v>494</v>
      </c>
      <c r="B691" t="s">
        <v>495</v>
      </c>
      <c r="C691" s="3" t="s">
        <v>59</v>
      </c>
      <c r="D691" s="26">
        <v>60</v>
      </c>
      <c r="F691">
        <f>IF(C691="NVARCHAR",[1]CALCULATIONS!$B$28+(D691*2),IF(C691="INT",[1]CALCULATIONS!$B$26,IF(C691="FLOAT",[1]CALCULATIONS!$B$27,IF(C691="DATE",[1]CALCULATIONS!$B$25,IF(C691="VARCHAR",[1]CALCULATIONS!$B$28+D691,IF(C691="GUID",[1]CALCULATIONS!$B$24,D691))))))</f>
        <v>62</v>
      </c>
      <c r="G691">
        <f>SUM(F690:F691)</f>
        <v>86</v>
      </c>
    </row>
    <row r="693" spans="1:7">
      <c r="A693" t="s">
        <v>496</v>
      </c>
      <c r="B693" t="s">
        <v>391</v>
      </c>
      <c r="C693" s="3" t="s">
        <v>45</v>
      </c>
      <c r="F693">
        <f>IF(C693="NVARCHAR",[1]CALCULATIONS!$B$28+(D693*2),IF(C693="INT",[1]CALCULATIONS!$B$26,IF(C693="FLOAT",[1]CALCULATIONS!$B$27,IF(C693="DATE",[1]CALCULATIONS!$B$25,IF(C693="VARCHAR",[1]CALCULATIONS!$B$28+D693,IF(C693="GUID",[1]CALCULATIONS!$B$24,D693))))))</f>
        <v>4</v>
      </c>
    </row>
    <row r="694" spans="1:7">
      <c r="A694" t="s">
        <v>496</v>
      </c>
      <c r="B694" t="s">
        <v>84</v>
      </c>
      <c r="C694" s="3" t="s">
        <v>45</v>
      </c>
      <c r="F694">
        <f>IF(C694="NVARCHAR",[1]CALCULATIONS!$B$28+(D694*2),IF(C694="INT",[1]CALCULATIONS!$B$26,IF(C694="FLOAT",[1]CALCULATIONS!$B$27,IF(C694="DATE",[1]CALCULATIONS!$B$25,IF(C694="VARCHAR",[1]CALCULATIONS!$B$28+D694,IF(C694="GUID",[1]CALCULATIONS!$B$24,D694))))))</f>
        <v>4</v>
      </c>
    </row>
    <row r="695" spans="1:7">
      <c r="A695" t="s">
        <v>496</v>
      </c>
      <c r="B695" t="s">
        <v>435</v>
      </c>
      <c r="C695" s="3" t="s">
        <v>43</v>
      </c>
      <c r="F695">
        <f>IF(C695="NVARCHAR",[1]CALCULATIONS!$B$28+(D695*2),IF(C695="INT",[1]CALCULATIONS!$B$26,IF(C695="FLOAT",[1]CALCULATIONS!$B$27,IF(C695="DATE",[1]CALCULATIONS!$B$25,IF(C695="VARCHAR",[1]CALCULATIONS!$B$28+D695,IF(C695="GUID",[1]CALCULATIONS!$B$24,D695))))))</f>
        <v>24</v>
      </c>
    </row>
    <row r="696" spans="1:7">
      <c r="A696" t="s">
        <v>496</v>
      </c>
      <c r="B696" t="s">
        <v>497</v>
      </c>
      <c r="C696" s="3" t="s">
        <v>59</v>
      </c>
      <c r="D696">
        <v>44</v>
      </c>
      <c r="F696">
        <f>IF(C696="NVARCHAR",[1]CALCULATIONS!$B$28+(D696*2),IF(C696="INT",[1]CALCULATIONS!$B$26,IF(C696="FLOAT",[1]CALCULATIONS!$B$27,IF(C696="DATE",[1]CALCULATIONS!$B$25,IF(C696="VARCHAR",[1]CALCULATIONS!$B$28+D696,IF(C696="GUID",[1]CALCULATIONS!$B$24,D696))))))</f>
        <v>46</v>
      </c>
    </row>
    <row r="697" spans="1:7">
      <c r="A697" t="s">
        <v>496</v>
      </c>
      <c r="B697" t="s">
        <v>75</v>
      </c>
      <c r="C697" s="3" t="s">
        <v>51</v>
      </c>
      <c r="D697">
        <v>100</v>
      </c>
      <c r="F697">
        <f>IF(C697="NVARCHAR",[1]CALCULATIONS!$B$28+(D697*2),IF(C697="INT",[1]CALCULATIONS!$B$26,IF(C697="FLOAT",[1]CALCULATIONS!$B$27,IF(C697="DATE",[1]CALCULATIONS!$B$25,IF(C697="VARCHAR",[1]CALCULATIONS!$B$28+D697,IF(C697="GUID",[1]CALCULATIONS!$B$24,D697))))))</f>
        <v>202</v>
      </c>
      <c r="G697">
        <f>SUM(F693:F697)</f>
        <v>280</v>
      </c>
    </row>
    <row r="699" spans="1:7">
      <c r="A699" s="3" t="s">
        <v>498</v>
      </c>
      <c r="B699" s="3" t="s">
        <v>391</v>
      </c>
      <c r="C699" s="3" t="s">
        <v>45</v>
      </c>
      <c r="F699">
        <f>IF(C699="NVARCHAR",[1]CALCULATIONS!$B$28+(D699*2),IF(C699="INT",[1]CALCULATIONS!$B$26,IF(C699="FLOAT",[1]CALCULATIONS!$B$27,IF(C699="DATE",[1]CALCULATIONS!$B$25,IF(C699="VARCHAR",[1]CALCULATIONS!$B$28+D699,IF(C699="GUID",[1]CALCULATIONS!$B$24,D699))))))</f>
        <v>4</v>
      </c>
    </row>
    <row r="700" spans="1:7">
      <c r="A700" s="3" t="s">
        <v>498</v>
      </c>
      <c r="B700" s="3" t="s">
        <v>75</v>
      </c>
      <c r="C700" s="3" t="s">
        <v>51</v>
      </c>
      <c r="D700">
        <v>60</v>
      </c>
      <c r="F700">
        <f>IF(C700="NVARCHAR",[1]CALCULATIONS!$B$28+(D700*2),IF(C700="INT",[1]CALCULATIONS!$B$26,IF(C700="FLOAT",[1]CALCULATIONS!$B$27,IF(C700="DATE",[1]CALCULATIONS!$B$25,IF(C700="VARCHAR",[1]CALCULATIONS!$B$28+D700,IF(C700="GUID",[1]CALCULATIONS!$B$24,D700))))))</f>
        <v>122</v>
      </c>
    </row>
    <row r="701" spans="1:7">
      <c r="A701" s="3" t="s">
        <v>498</v>
      </c>
      <c r="B701" s="3" t="s">
        <v>499</v>
      </c>
      <c r="C701" s="3" t="s">
        <v>45</v>
      </c>
      <c r="F701">
        <v>4</v>
      </c>
    </row>
    <row r="702" spans="1:7">
      <c r="A702" s="3" t="s">
        <v>498</v>
      </c>
      <c r="B702" s="3" t="s">
        <v>500</v>
      </c>
      <c r="C702" s="3" t="s">
        <v>45</v>
      </c>
      <c r="F702">
        <v>4</v>
      </c>
    </row>
    <row r="703" spans="1:7">
      <c r="A703" s="3" t="s">
        <v>498</v>
      </c>
      <c r="B703" s="3" t="s">
        <v>501</v>
      </c>
      <c r="C703" s="3" t="s">
        <v>49</v>
      </c>
      <c r="F703">
        <f>IF(C703="NVARCHAR",[1]CALCULATIONS!$B$28+(D703*2),IF(C703="INT",[1]CALCULATIONS!$B$26,IF(C703="FLOAT",[1]CALCULATIONS!$B$27,IF(C703="DATE",[1]CALCULATIONS!$B$25,IF(C703="VARCHAR",[1]CALCULATIONS!$B$28+D703,IF(C703="GUID",[1]CALCULATIONS!$B$24,D703))))))</f>
        <v>7</v>
      </c>
    </row>
    <row r="704" spans="1:7">
      <c r="A704" s="3" t="s">
        <v>498</v>
      </c>
      <c r="B704" s="3" t="s">
        <v>502</v>
      </c>
      <c r="C704" s="3" t="s">
        <v>45</v>
      </c>
      <c r="F704">
        <f>IF(C704="NVARCHAR",[1]CALCULATIONS!$B$28+(D704*2),IF(C704="INT",[1]CALCULATIONS!$B$26,IF(C704="FLOAT",[1]CALCULATIONS!$B$27,IF(C704="DATE",[1]CALCULATIONS!$B$25,IF(C704="VARCHAR",[1]CALCULATIONS!$B$28+D704,IF(C704="GUID",[1]CALCULATIONS!$B$24,D704))))))</f>
        <v>4</v>
      </c>
    </row>
    <row r="705" spans="1:7">
      <c r="A705" s="3" t="s">
        <v>498</v>
      </c>
      <c r="B705" s="3" t="s">
        <v>503</v>
      </c>
      <c r="C705" s="3" t="s">
        <v>45</v>
      </c>
      <c r="F705">
        <f>IF(C705="NVARCHAR",[1]CALCULATIONS!$B$28+(D705*2),IF(C705="INT",[1]CALCULATIONS!$B$26,IF(C705="FLOAT",[1]CALCULATIONS!$B$27,IF(C705="DATE",[1]CALCULATIONS!$B$25,IF(C705="VARCHAR",[1]CALCULATIONS!$B$28+D705,IF(C705="GUID",[1]CALCULATIONS!$B$24,D705))))))</f>
        <v>4</v>
      </c>
    </row>
    <row r="706" spans="1:7">
      <c r="A706" s="3" t="s">
        <v>498</v>
      </c>
      <c r="B706" s="3" t="s">
        <v>504</v>
      </c>
      <c r="C706" s="3" t="s">
        <v>45</v>
      </c>
      <c r="F706">
        <f>IF(C706="NVARCHAR",[1]CALCULATIONS!$B$28+(D706*2),IF(C706="INT",[1]CALCULATIONS!$B$26,IF(C706="FLOAT",[1]CALCULATIONS!$B$27,IF(C706="DATE",[1]CALCULATIONS!$B$25,IF(C706="VARCHAR",[1]CALCULATIONS!$B$28+D706,IF(C706="GUID",[1]CALCULATIONS!$B$24,D706))))))</f>
        <v>4</v>
      </c>
    </row>
    <row r="707" spans="1:7">
      <c r="A707" s="3" t="s">
        <v>498</v>
      </c>
      <c r="B707" s="3" t="s">
        <v>505</v>
      </c>
      <c r="C707" s="3" t="s">
        <v>45</v>
      </c>
      <c r="F707">
        <f>IF(C707="NVARCHAR",[1]CALCULATIONS!$B$28+(D707*2),IF(C707="INT",[1]CALCULATIONS!$B$26,IF(C707="FLOAT",[1]CALCULATIONS!$B$27,IF(C707="DATE",[1]CALCULATIONS!$B$25,IF(C707="VARCHAR",[1]CALCULATIONS!$B$28+D707,IF(C707="GUID",[1]CALCULATIONS!$B$24,D707))))))</f>
        <v>4</v>
      </c>
    </row>
    <row r="708" spans="1:7">
      <c r="A708" s="3" t="s">
        <v>498</v>
      </c>
      <c r="B708" s="3" t="s">
        <v>506</v>
      </c>
      <c r="C708" s="3" t="s">
        <v>45</v>
      </c>
      <c r="F708">
        <f>IF(C708="NVARCHAR",[1]CALCULATIONS!$B$28+(D708*2),IF(C708="INT",[1]CALCULATIONS!$B$26,IF(C708="FLOAT",[1]CALCULATIONS!$B$27,IF(C708="DATE",[1]CALCULATIONS!$B$25,IF(C708="VARCHAR",[1]CALCULATIONS!$B$28+D708,IF(C708="GUID",[1]CALCULATIONS!$B$24,D708))))))</f>
        <v>4</v>
      </c>
    </row>
    <row r="709" spans="1:7">
      <c r="A709" s="3" t="s">
        <v>498</v>
      </c>
      <c r="B709" s="3" t="s">
        <v>468</v>
      </c>
      <c r="C709" s="3" t="s">
        <v>59</v>
      </c>
      <c r="D709">
        <v>32</v>
      </c>
      <c r="F709">
        <f>IF(C709="NVARCHAR",[1]CALCULATIONS!$B$28+(D709*2),IF(C709="INT",[1]CALCULATIONS!$B$26,IF(C709="FLOAT",[1]CALCULATIONS!$B$27,IF(C709="DATE",[1]CALCULATIONS!$B$25,IF(C709="VARCHAR",[1]CALCULATIONS!$B$28+D709,IF(C709="GUID",[1]CALCULATIONS!$B$24,D709))))))</f>
        <v>34</v>
      </c>
    </row>
    <row r="710" spans="1:7">
      <c r="A710" s="3" t="s">
        <v>498</v>
      </c>
      <c r="B710" s="3" t="s">
        <v>507</v>
      </c>
      <c r="C710" s="3" t="s">
        <v>49</v>
      </c>
      <c r="F710">
        <f>IF(C710="NVARCHAR",[1]CALCULATIONS!$B$28+(D710*2),IF(C710="INT",[1]CALCULATIONS!$B$26,IF(C710="FLOAT",[1]CALCULATIONS!$B$27,IF(C710="DATE",[1]CALCULATIONS!$B$25,IF(C710="VARCHAR",[1]CALCULATIONS!$B$28+D710,IF(C710="GUID",[1]CALCULATIONS!$B$24,D710))))))</f>
        <v>7</v>
      </c>
    </row>
    <row r="711" spans="1:7">
      <c r="A711" s="3" t="s">
        <v>498</v>
      </c>
      <c r="B711" s="3" t="s">
        <v>486</v>
      </c>
      <c r="C711" s="3" t="s">
        <v>51</v>
      </c>
      <c r="D711">
        <v>250</v>
      </c>
      <c r="F711">
        <f>IF(C711="NVARCHAR",[1]CALCULATIONS!$B$28+(D711*2),IF(C711="INT",[1]CALCULATIONS!$B$26,IF(C711="FLOAT",[1]CALCULATIONS!$B$27,IF(C711="DATE",[1]CALCULATIONS!$B$25,IF(C711="VARCHAR",[1]CALCULATIONS!$B$28+D711,IF(C711="GUID",[1]CALCULATIONS!$B$24,D711))))))</f>
        <v>502</v>
      </c>
    </row>
    <row r="712" spans="1:7">
      <c r="A712" s="3" t="s">
        <v>498</v>
      </c>
      <c r="B712" s="3" t="s">
        <v>508</v>
      </c>
      <c r="C712" s="3" t="s">
        <v>45</v>
      </c>
      <c r="F712">
        <f>IF(C712="NVARCHAR",[1]CALCULATIONS!$B$28+(D712*2),IF(C712="INT",[1]CALCULATIONS!$B$26,IF(C712="FLOAT",[1]CALCULATIONS!$B$27,IF(C712="DATE",[1]CALCULATIONS!$B$25,IF(C712="VARCHAR",[1]CALCULATIONS!$B$28+D712,IF(C712="GUID",[1]CALCULATIONS!$B$24,D712))))))</f>
        <v>4</v>
      </c>
      <c r="G712">
        <f>SUM(F699:F712)</f>
        <v>708</v>
      </c>
    </row>
    <row r="714" spans="1:7">
      <c r="A714" t="s">
        <v>509</v>
      </c>
      <c r="B714" t="s">
        <v>388</v>
      </c>
      <c r="C714" t="s">
        <v>43</v>
      </c>
      <c r="F714">
        <f>IF(C714="NVARCHAR",[1]CALCULATIONS!$B$28+(D714*2),IF(C714="INT",[1]CALCULATIONS!$B$26,IF(C714="FLOAT",[1]CALCULATIONS!$B$27,IF(C714="DATE",[1]CALCULATIONS!$B$25,IF(C714="VARCHAR",[1]CALCULATIONS!$B$28+D714,IF(C714="GUID",[1]CALCULATIONS!$B$24,D714))))))</f>
        <v>24</v>
      </c>
    </row>
    <row r="715" spans="1:7">
      <c r="A715" t="s">
        <v>509</v>
      </c>
      <c r="B715" t="s">
        <v>510</v>
      </c>
      <c r="C715" t="s">
        <v>43</v>
      </c>
      <c r="F715">
        <f>IF(C715="NVARCHAR",[1]CALCULATIONS!$B$28+(D715*2),IF(C715="INT",[1]CALCULATIONS!$B$26,IF(C715="FLOAT",[1]CALCULATIONS!$B$27,IF(C715="DATE",[1]CALCULATIONS!$B$25,IF(C715="VARCHAR",[1]CALCULATIONS!$B$28+D715,IF(C715="GUID",[1]CALCULATIONS!$B$24,D715))))))</f>
        <v>24</v>
      </c>
    </row>
    <row r="716" spans="1:7">
      <c r="A716" t="s">
        <v>509</v>
      </c>
      <c r="B716" t="s">
        <v>391</v>
      </c>
      <c r="C716" t="s">
        <v>45</v>
      </c>
      <c r="F716">
        <f>IF(C716="NVARCHAR",[1]CALCULATIONS!$B$28+(D716*2),IF(C716="INT",[1]CALCULATIONS!$B$26,IF(C716="FLOAT",[1]CALCULATIONS!$B$27,IF(C716="DATE",[1]CALCULATIONS!$B$25,IF(C716="VARCHAR",[1]CALCULATIONS!$B$28+D716,IF(C716="GUID",[1]CALCULATIONS!$B$24,D716))))))</f>
        <v>4</v>
      </c>
    </row>
    <row r="717" spans="1:7">
      <c r="A717" t="s">
        <v>509</v>
      </c>
      <c r="B717" t="s">
        <v>118</v>
      </c>
      <c r="C717" t="s">
        <v>45</v>
      </c>
      <c r="F717">
        <f>IF(C717="NVARCHAR",[1]CALCULATIONS!$B$28+(D717*2),IF(C717="INT",[1]CALCULATIONS!$B$26,IF(C717="FLOAT",[1]CALCULATIONS!$B$27,IF(C717="DATE",[1]CALCULATIONS!$B$25,IF(C717="VARCHAR",[1]CALCULATIONS!$B$28+D717,IF(C717="GUID",[1]CALCULATIONS!$B$24,D717))))))</f>
        <v>4</v>
      </c>
    </row>
    <row r="718" spans="1:7">
      <c r="A718" t="s">
        <v>509</v>
      </c>
      <c r="B718" t="s">
        <v>511</v>
      </c>
      <c r="C718" t="s">
        <v>45</v>
      </c>
      <c r="F718">
        <f>IF(C718="NVARCHAR",[1]CALCULATIONS!$B$28+(D718*2),IF(C718="INT",[1]CALCULATIONS!$B$26,IF(C718="FLOAT",[1]CALCULATIONS!$B$27,IF(C718="DATE",[1]CALCULATIONS!$B$25,IF(C718="VARCHAR",[1]CALCULATIONS!$B$28+D718,IF(C718="GUID",[1]CALCULATIONS!$B$24,D718))))))</f>
        <v>4</v>
      </c>
    </row>
    <row r="719" spans="1:7">
      <c r="A719" t="s">
        <v>509</v>
      </c>
      <c r="B719" t="s">
        <v>512</v>
      </c>
      <c r="C719" t="s">
        <v>45</v>
      </c>
      <c r="F719">
        <f>IF(C719="NVARCHAR",[1]CALCULATIONS!$B$28+(D719*2),IF(C719="INT",[1]CALCULATIONS!$B$26,IF(C719="FLOAT",[1]CALCULATIONS!$B$27,IF(C719="DATE",[1]CALCULATIONS!$B$25,IF(C719="VARCHAR",[1]CALCULATIONS!$B$28+D719,IF(C719="GUID",[1]CALCULATIONS!$B$24,D719))))))</f>
        <v>4</v>
      </c>
    </row>
    <row r="720" spans="1:7">
      <c r="A720" t="s">
        <v>509</v>
      </c>
      <c r="B720" t="s">
        <v>513</v>
      </c>
      <c r="C720" t="s">
        <v>45</v>
      </c>
      <c r="F720">
        <f>IF(C720="NVARCHAR",[1]CALCULATIONS!$B$28+(D720*2),IF(C720="INT",[1]CALCULATIONS!$B$26,IF(C720="FLOAT",[1]CALCULATIONS!$B$27,IF(C720="DATE",[1]CALCULATIONS!$B$25,IF(C720="VARCHAR",[1]CALCULATIONS!$B$28+D720,IF(C720="GUID",[1]CALCULATIONS!$B$24,D720))))))</f>
        <v>4</v>
      </c>
    </row>
    <row r="721" spans="1:7">
      <c r="A721" t="s">
        <v>509</v>
      </c>
      <c r="B721" t="s">
        <v>514</v>
      </c>
      <c r="C721" t="s">
        <v>49</v>
      </c>
      <c r="F721">
        <f>IF(C721="NVARCHAR",[1]CALCULATIONS!$B$28+(D721*2),IF(C721="INT",[1]CALCULATIONS!$B$26,IF(C721="FLOAT",[1]CALCULATIONS!$B$27,IF(C721="DATE",[1]CALCULATIONS!$B$25,IF(C721="VARCHAR",[1]CALCULATIONS!$B$28+D721,IF(C721="GUID",[1]CALCULATIONS!$B$24,D721))))))</f>
        <v>7</v>
      </c>
    </row>
    <row r="722" spans="1:7">
      <c r="A722" t="s">
        <v>509</v>
      </c>
      <c r="B722" t="s">
        <v>515</v>
      </c>
      <c r="C722" t="s">
        <v>49</v>
      </c>
      <c r="F722">
        <f>IF(C722="NVARCHAR",[1]CALCULATIONS!$B$28+(D722*2),IF(C722="INT",[1]CALCULATIONS!$B$26,IF(C722="FLOAT",[1]CALCULATIONS!$B$27,IF(C722="DATE",[1]CALCULATIONS!$B$25,IF(C722="VARCHAR",[1]CALCULATIONS!$B$28+D722,IF(C722="GUID",[1]CALCULATIONS!$B$24,D722))))))</f>
        <v>7</v>
      </c>
    </row>
    <row r="723" spans="1:7">
      <c r="A723" t="s">
        <v>509</v>
      </c>
      <c r="B723" t="s">
        <v>48</v>
      </c>
      <c r="C723" t="s">
        <v>49</v>
      </c>
      <c r="F723">
        <f>IF(C723="NVARCHAR",[1]CALCULATIONS!$B$28+(D723*2),IF(C723="INT",[1]CALCULATIONS!$B$26,IF(C723="FLOAT",[1]CALCULATIONS!$B$27,IF(C723="DATE",[1]CALCULATIONS!$B$25,IF(C723="VARCHAR",[1]CALCULATIONS!$B$28+D723,IF(C723="GUID",[1]CALCULATIONS!$B$24,D723))))))</f>
        <v>7</v>
      </c>
    </row>
    <row r="724" spans="1:7">
      <c r="A724" t="s">
        <v>509</v>
      </c>
      <c r="B724" t="s">
        <v>516</v>
      </c>
      <c r="C724" t="s">
        <v>59</v>
      </c>
      <c r="D724">
        <v>30</v>
      </c>
      <c r="F724">
        <f>IF(C724="NVARCHAR",[1]CALCULATIONS!$B$28+(D724*2),IF(C724="INT",[1]CALCULATIONS!$B$26,IF(C724="FLOAT",[1]CALCULATIONS!$B$27,IF(C724="DATE",[1]CALCULATIONS!$B$25,IF(C724="VARCHAR",[1]CALCULATIONS!$B$28+D724,IF(C724="GUID",[1]CALCULATIONS!$B$24,D724))))))</f>
        <v>32</v>
      </c>
    </row>
    <row r="725" spans="1:7">
      <c r="A725" t="s">
        <v>509</v>
      </c>
      <c r="B725" t="s">
        <v>50</v>
      </c>
      <c r="C725" t="s">
        <v>51</v>
      </c>
      <c r="D725">
        <v>20</v>
      </c>
      <c r="F725">
        <f>IF(C725="NVARCHAR",[1]CALCULATIONS!$B$28+(D725*2),IF(C725="INT",[1]CALCULATIONS!$B$26,IF(C725="FLOAT",[1]CALCULATIONS!$B$27,IF(C725="DATE",[1]CALCULATIONS!$B$25,IF(C725="VARCHAR",[1]CALCULATIONS!$B$28+D725,IF(C725="GUID",[1]CALCULATIONS!$B$24,D725))))))</f>
        <v>42</v>
      </c>
    </row>
    <row r="726" spans="1:7">
      <c r="A726" t="s">
        <v>509</v>
      </c>
      <c r="B726" t="s">
        <v>185</v>
      </c>
      <c r="C726" t="s">
        <v>51</v>
      </c>
      <c r="D726">
        <v>22</v>
      </c>
      <c r="F726">
        <f>IF(C726="NVARCHAR",[1]CALCULATIONS!$B$28+(D726*2),IF(C726="INT",[1]CALCULATIONS!$B$26,IF(C726="FLOAT",[1]CALCULATIONS!$B$27,IF(C726="DATE",[1]CALCULATIONS!$B$25,IF(C726="VARCHAR",[1]CALCULATIONS!$B$28+D726,IF(C726="GUID",[1]CALCULATIONS!$B$24,D726))))))</f>
        <v>46</v>
      </c>
    </row>
    <row r="727" spans="1:7">
      <c r="A727" t="s">
        <v>509</v>
      </c>
      <c r="B727" t="s">
        <v>219</v>
      </c>
      <c r="C727" t="s">
        <v>59</v>
      </c>
      <c r="D727">
        <v>30</v>
      </c>
      <c r="F727">
        <f>IF(C727="NVARCHAR",[1]CALCULATIONS!$B$28+(D727*2),IF(C727="INT",[1]CALCULATIONS!$B$26,IF(C727="FLOAT",[1]CALCULATIONS!$B$27,IF(C727="DATE",[1]CALCULATIONS!$B$25,IF(C727="VARCHAR",[1]CALCULATIONS!$B$28+D727,IF(C727="GUID",[1]CALCULATIONS!$B$24,D727))))))</f>
        <v>32</v>
      </c>
    </row>
    <row r="728" spans="1:7">
      <c r="A728" t="s">
        <v>509</v>
      </c>
      <c r="B728" t="s">
        <v>517</v>
      </c>
      <c r="C728" t="s">
        <v>51</v>
      </c>
      <c r="D728">
        <v>254</v>
      </c>
      <c r="F728">
        <f>IF(C728="NVARCHAR",[1]CALCULATIONS!$B$28+(D728*2),IF(C728="INT",[1]CALCULATIONS!$B$26,IF(C728="FLOAT",[1]CALCULATIONS!$B$27,IF(C728="DATE",[1]CALCULATIONS!$B$25,IF(C728="VARCHAR",[1]CALCULATIONS!$B$28+D728,IF(C728="GUID",[1]CALCULATIONS!$B$24,D728))))))</f>
        <v>510</v>
      </c>
    </row>
    <row r="729" spans="1:7">
      <c r="A729" t="s">
        <v>509</v>
      </c>
      <c r="B729" t="s">
        <v>518</v>
      </c>
      <c r="C729" t="s">
        <v>51</v>
      </c>
      <c r="D729">
        <v>254</v>
      </c>
      <c r="F729">
        <f>IF(C729="NVARCHAR",[1]CALCULATIONS!$B$28+(D729*2),IF(C729="INT",[1]CALCULATIONS!$B$26,IF(C729="FLOAT",[1]CALCULATIONS!$B$27,IF(C729="DATE",[1]CALCULATIONS!$B$25,IF(C729="VARCHAR",[1]CALCULATIONS!$B$28+D729,IF(C729="GUID",[1]CALCULATIONS!$B$24,D729))))))</f>
        <v>510</v>
      </c>
      <c r="G729">
        <f>SUM(F714:F729)</f>
        <v>1261</v>
      </c>
    </row>
    <row r="731" spans="1:7">
      <c r="A731" s="3" t="s">
        <v>519</v>
      </c>
      <c r="B731" s="3" t="s">
        <v>391</v>
      </c>
      <c r="C731" s="3" t="s">
        <v>45</v>
      </c>
      <c r="F731">
        <f>IF(C731="NVARCHAR",[1]CALCULATIONS!$B$28+(D731*2),IF(C731="INT",[1]CALCULATIONS!$B$26,IF(C731="FLOAT",[1]CALCULATIONS!$B$27,IF(C731="DATE",[1]CALCULATIONS!$B$25,IF(C731="VARCHAR",[1]CALCULATIONS!$B$28+D731,IF(C731="GUID",[1]CALCULATIONS!$B$24,D731))))))</f>
        <v>4</v>
      </c>
    </row>
    <row r="732" spans="1:7">
      <c r="A732" s="3" t="s">
        <v>519</v>
      </c>
      <c r="B732" s="3" t="s">
        <v>495</v>
      </c>
      <c r="C732" s="3" t="s">
        <v>59</v>
      </c>
      <c r="D732">
        <v>60</v>
      </c>
      <c r="F732">
        <f>IF(C732="NVARCHAR",[1]CALCULATIONS!$B$28+(D732*2),IF(C732="INT",[1]CALCULATIONS!$B$26,IF(C732="FLOAT",[1]CALCULATIONS!$B$27,IF(C732="DATE",[1]CALCULATIONS!$B$25,IF(C732="VARCHAR",[1]CALCULATIONS!$B$28+D732,IF(C732="GUID",[1]CALCULATIONS!$B$24,D732))))))</f>
        <v>62</v>
      </c>
      <c r="G732">
        <f>SUM(F731:F732)</f>
        <v>66</v>
      </c>
    </row>
    <row r="734" spans="1:7">
      <c r="A734" s="3" t="s">
        <v>520</v>
      </c>
      <c r="B734" s="3" t="s">
        <v>383</v>
      </c>
      <c r="C734" s="3" t="s">
        <v>51</v>
      </c>
      <c r="D734">
        <v>20</v>
      </c>
      <c r="F734">
        <f>IF(C734="NVARCHAR",[1]CALCULATIONS!$B$28+(D734*2),IF(C734="INT",[1]CALCULATIONS!$B$26,IF(C734="FLOAT",[1]CALCULATIONS!$B$27,IF(C734="DATE",[1]CALCULATIONS!$B$25,IF(C734="VARCHAR",[1]CALCULATIONS!$B$28+D734,IF(C734="GUID",[1]CALCULATIONS!$B$24,D734))))))</f>
        <v>42</v>
      </c>
    </row>
    <row r="735" spans="1:7">
      <c r="A735" s="3" t="s">
        <v>520</v>
      </c>
      <c r="B735" s="3" t="s">
        <v>75</v>
      </c>
      <c r="C735" s="3" t="s">
        <v>51</v>
      </c>
      <c r="D735">
        <v>60</v>
      </c>
      <c r="F735">
        <f>IF(C735="NVARCHAR",[1]CALCULATIONS!$B$28+(D735*2),IF(C735="INT",[1]CALCULATIONS!$B$26,IF(C735="FLOAT",[1]CALCULATIONS!$B$27,IF(C735="DATE",[1]CALCULATIONS!$B$25,IF(C735="VARCHAR",[1]CALCULATIONS!$B$28+D735,IF(C735="GUID",[1]CALCULATIONS!$B$24,D735))))))</f>
        <v>122</v>
      </c>
    </row>
    <row r="736" spans="1:7">
      <c r="A736" s="3" t="s">
        <v>520</v>
      </c>
      <c r="B736" s="3" t="s">
        <v>460</v>
      </c>
      <c r="C736" s="3" t="s">
        <v>51</v>
      </c>
      <c r="D736">
        <v>20</v>
      </c>
      <c r="F736">
        <f>IF(C736="NVARCHAR",[1]CALCULATIONS!$B$28+(D736*2),IF(C736="INT",[1]CALCULATIONS!$B$26,IF(C736="FLOAT",[1]CALCULATIONS!$B$27,IF(C736="DATE",[1]CALCULATIONS!$B$25,IF(C736="VARCHAR",[1]CALCULATIONS!$B$28+D736,IF(C736="GUID",[1]CALCULATIONS!$B$24,D736))))))</f>
        <v>42</v>
      </c>
      <c r="G736">
        <f>SUM(F734:F736)</f>
        <v>206</v>
      </c>
    </row>
    <row r="738" spans="1:7">
      <c r="A738" s="3" t="s">
        <v>521</v>
      </c>
      <c r="B738" s="3" t="s">
        <v>391</v>
      </c>
      <c r="C738" s="3" t="s">
        <v>45</v>
      </c>
      <c r="F738">
        <f>IF(C738="NVARCHAR",[1]CALCULATIONS!$B$28+(D738*2),IF(C738="INT",[1]CALCULATIONS!$B$26,IF(C738="FLOAT",[1]CALCULATIONS!$B$27,IF(C738="DATE",[1]CALCULATIONS!$B$25,IF(C738="VARCHAR",[1]CALCULATIONS!$B$28+D738,IF(C738="GUID",[1]CALCULATIONS!$B$24,D738))))))</f>
        <v>4</v>
      </c>
    </row>
    <row r="739" spans="1:7">
      <c r="A739" s="3" t="s">
        <v>521</v>
      </c>
      <c r="B739" s="3" t="s">
        <v>83</v>
      </c>
      <c r="C739" s="3" t="s">
        <v>59</v>
      </c>
      <c r="D739">
        <v>4</v>
      </c>
      <c r="F739">
        <f>IF(C739="NVARCHAR",[1]CALCULATIONS!$B$28+(D739*2),IF(C739="INT",[1]CALCULATIONS!$B$26,IF(C739="FLOAT",[1]CALCULATIONS!$B$27,IF(C739="DATE",[1]CALCULATIONS!$B$25,IF(C739="VARCHAR",[1]CALCULATIONS!$B$28+D739,IF(C739="GUID",[1]CALCULATIONS!$B$24,D739))))))</f>
        <v>6</v>
      </c>
    </row>
    <row r="740" spans="1:7">
      <c r="A740" s="3" t="s">
        <v>521</v>
      </c>
      <c r="B740" s="3" t="s">
        <v>219</v>
      </c>
      <c r="C740" s="3" t="s">
        <v>59</v>
      </c>
      <c r="D740">
        <v>30</v>
      </c>
      <c r="F740">
        <f>IF(C740="NVARCHAR",[1]CALCULATIONS!$B$28+(D740*2),IF(C740="INT",[1]CALCULATIONS!$B$26,IF(C740="FLOAT",[1]CALCULATIONS!$B$27,IF(C740="DATE",[1]CALCULATIONS!$B$25,IF(C740="VARCHAR",[1]CALCULATIONS!$B$28+D740,IF(C740="GUID",[1]CALCULATIONS!$B$24,D740))))))</f>
        <v>32</v>
      </c>
    </row>
    <row r="741" spans="1:7">
      <c r="A741" s="3" t="s">
        <v>521</v>
      </c>
      <c r="B741" s="3" t="s">
        <v>34</v>
      </c>
      <c r="C741" s="3" t="s">
        <v>59</v>
      </c>
      <c r="D741">
        <v>30</v>
      </c>
      <c r="F741">
        <f>IF(C741="NVARCHAR",[1]CALCULATIONS!$B$28+(D741*2),IF(C741="INT",[1]CALCULATIONS!$B$26,IF(C741="FLOAT",[1]CALCULATIONS!$B$27,IF(C741="DATE",[1]CALCULATIONS!$B$25,IF(C741="VARCHAR",[1]CALCULATIONS!$B$28+D741,IF(C741="GUID",[1]CALCULATIONS!$B$24,D741))))))</f>
        <v>32</v>
      </c>
    </row>
    <row r="742" spans="1:7">
      <c r="A742" s="3" t="s">
        <v>521</v>
      </c>
      <c r="B742" s="3" t="s">
        <v>522</v>
      </c>
      <c r="C742" s="3" t="s">
        <v>51</v>
      </c>
      <c r="D742">
        <v>60</v>
      </c>
      <c r="F742">
        <f>IF(C742="NVARCHAR",[1]CALCULATIONS!$B$28+(D742*2),IF(C742="INT",[1]CALCULATIONS!$B$26,IF(C742="FLOAT",[1]CALCULATIONS!$B$27,IF(C742="DATE",[1]CALCULATIONS!$B$25,IF(C742="VARCHAR",[1]CALCULATIONS!$B$28+D742,IF(C742="GUID",[1]CALCULATIONS!$B$24,D742))))))</f>
        <v>122</v>
      </c>
    </row>
    <row r="743" spans="1:7">
      <c r="A743" s="3" t="s">
        <v>521</v>
      </c>
      <c r="B743" s="3" t="s">
        <v>359</v>
      </c>
      <c r="C743" s="3" t="s">
        <v>45</v>
      </c>
      <c r="F743">
        <f>IF(C743="NVARCHAR",[1]CALCULATIONS!$B$28+(D743*2),IF(C743="INT",[1]CALCULATIONS!$B$26,IF(C743="FLOAT",[1]CALCULATIONS!$B$27,IF(C743="DATE",[1]CALCULATIONS!$B$25,IF(C743="VARCHAR",[1]CALCULATIONS!$B$28+D743,IF(C743="GUID",[1]CALCULATIONS!$B$24,D743))))))</f>
        <v>4</v>
      </c>
    </row>
    <row r="744" spans="1:7">
      <c r="A744" s="3" t="s">
        <v>521</v>
      </c>
      <c r="B744" s="3" t="s">
        <v>523</v>
      </c>
      <c r="C744" s="3" t="s">
        <v>59</v>
      </c>
      <c r="D744">
        <v>30</v>
      </c>
      <c r="F744">
        <f>IF(C744="NVARCHAR",[1]CALCULATIONS!$B$28+(D744*2),IF(C744="INT",[1]CALCULATIONS!$B$26,IF(C744="FLOAT",[1]CALCULATIONS!$B$27,IF(C744="DATE",[1]CALCULATIONS!$B$25,IF(C744="VARCHAR",[1]CALCULATIONS!$B$28+D744,IF(C744="GUID",[1]CALCULATIONS!$B$24,D744))))))</f>
        <v>32</v>
      </c>
    </row>
    <row r="745" spans="1:7">
      <c r="A745" s="3" t="s">
        <v>521</v>
      </c>
      <c r="B745" s="3" t="s">
        <v>524</v>
      </c>
      <c r="C745" s="3" t="s">
        <v>59</v>
      </c>
      <c r="D745">
        <v>100</v>
      </c>
      <c r="F745">
        <f>IF(C745="NVARCHAR",[1]CALCULATIONS!$B$28+(D745*2),IF(C745="INT",[1]CALCULATIONS!$B$26,IF(C745="FLOAT",[1]CALCULATIONS!$B$27,IF(C745="DATE",[1]CALCULATIONS!$B$25,IF(C745="VARCHAR",[1]CALCULATIONS!$B$28+D745,IF(C745="GUID",[1]CALCULATIONS!$B$24,D745))))))</f>
        <v>102</v>
      </c>
      <c r="G745">
        <f>SUM(F738:F745)</f>
        <v>334</v>
      </c>
    </row>
    <row r="747" spans="1:7">
      <c r="A747" s="3" t="s">
        <v>525</v>
      </c>
      <c r="B747" s="3" t="s">
        <v>391</v>
      </c>
      <c r="C747" s="3" t="s">
        <v>45</v>
      </c>
      <c r="F747">
        <f>IF(C747="NVARCHAR",[1]CALCULATIONS!$B$28+(D747*2),IF(C747="INT",[1]CALCULATIONS!$B$26,IF(C747="FLOAT",[1]CALCULATIONS!$B$27,IF(C747="DATE",[1]CALCULATIONS!$B$25,IF(C747="VARCHAR",[1]CALCULATIONS!$B$28+D747,IF(C747="GUID",[1]CALCULATIONS!$B$24,D747))))))</f>
        <v>4</v>
      </c>
    </row>
    <row r="748" spans="1:7">
      <c r="A748" s="3" t="s">
        <v>525</v>
      </c>
      <c r="B748" s="3" t="s">
        <v>219</v>
      </c>
      <c r="C748" s="3" t="s">
        <v>59</v>
      </c>
      <c r="D748">
        <v>30</v>
      </c>
      <c r="F748">
        <f>IF(C748="NVARCHAR",[1]CALCULATIONS!$B$28+(D748*2),IF(C748="INT",[1]CALCULATIONS!$B$26,IF(C748="FLOAT",[1]CALCULATIONS!$B$27,IF(C748="DATE",[1]CALCULATIONS!$B$25,IF(C748="VARCHAR",[1]CALCULATIONS!$B$28+D748,IF(C748="GUID",[1]CALCULATIONS!$B$24,D748))))))</f>
        <v>32</v>
      </c>
    </row>
    <row r="749" spans="1:7">
      <c r="A749" s="3" t="s">
        <v>525</v>
      </c>
      <c r="B749" s="3" t="s">
        <v>526</v>
      </c>
      <c r="C749" s="3" t="s">
        <v>59</v>
      </c>
      <c r="D749">
        <v>50</v>
      </c>
      <c r="F749">
        <f>IF(C749="NVARCHAR",[1]CALCULATIONS!$B$28+(D749*2),IF(C749="INT",[1]CALCULATIONS!$B$26,IF(C749="FLOAT",[1]CALCULATIONS!$B$27,IF(C749="DATE",[1]CALCULATIONS!$B$25,IF(C749="VARCHAR",[1]CALCULATIONS!$B$28+D749,IF(C749="GUID",[1]CALCULATIONS!$B$24,D749))))))</f>
        <v>52</v>
      </c>
    </row>
    <row r="750" spans="1:7">
      <c r="A750" s="3" t="s">
        <v>525</v>
      </c>
      <c r="B750" s="3" t="s">
        <v>527</v>
      </c>
      <c r="C750" s="3" t="s">
        <v>59</v>
      </c>
      <c r="D750">
        <v>255</v>
      </c>
      <c r="F750">
        <f>IF(C750="NVARCHAR",[1]CALCULATIONS!$B$28+(D750*2),IF(C750="INT",[1]CALCULATIONS!$B$26,IF(C750="FLOAT",[1]CALCULATIONS!$B$27,IF(C750="DATE",[1]CALCULATIONS!$B$25,IF(C750="VARCHAR",[1]CALCULATIONS!$B$28+D750,IF(C750="GUID",[1]CALCULATIONS!$B$24,D750))))))</f>
        <v>257</v>
      </c>
      <c r="G750">
        <f>SUM(F747:F750)</f>
        <v>345</v>
      </c>
    </row>
    <row r="751" spans="1:7">
      <c r="A751" s="3"/>
      <c r="B751" s="3"/>
      <c r="C751" s="3"/>
    </row>
    <row r="752" spans="1:7">
      <c r="A752" s="3" t="s">
        <v>528</v>
      </c>
      <c r="B752" s="3" t="s">
        <v>529</v>
      </c>
      <c r="C752" s="3" t="s">
        <v>43</v>
      </c>
      <c r="F752">
        <f>IF(C752="NVARCHAR",[1]CALCULATIONS!$B$28+(D752*2),IF(C752="INT",[1]CALCULATIONS!$B$26,IF(C752="FLOAT",[1]CALCULATIONS!$B$27,IF(C752="DATE",[1]CALCULATIONS!$B$25,IF(C752="VARCHAR",[1]CALCULATIONS!$B$28+D752,IF(C752="GUID",[1]CALCULATIONS!$B$24,D752))))))</f>
        <v>24</v>
      </c>
    </row>
    <row r="753" spans="1:7">
      <c r="A753" s="3" t="s">
        <v>528</v>
      </c>
      <c r="B753" s="3" t="s">
        <v>44</v>
      </c>
      <c r="C753" s="3" t="s">
        <v>45</v>
      </c>
      <c r="F753">
        <f>IF(C753="NVARCHAR",[1]CALCULATIONS!$B$28+(D753*2),IF(C753="INT",[1]CALCULATIONS!$B$26,IF(C753="FLOAT",[1]CALCULATIONS!$B$27,IF(C753="DATE",[1]CALCULATIONS!$B$25,IF(C753="VARCHAR",[1]CALCULATIONS!$B$28+D753,IF(C753="GUID",[1]CALCULATIONS!$B$24,D753))))))</f>
        <v>4</v>
      </c>
    </row>
    <row r="754" spans="1:7">
      <c r="A754" s="3" t="s">
        <v>528</v>
      </c>
      <c r="B754" s="3" t="s">
        <v>219</v>
      </c>
      <c r="C754" s="3" t="s">
        <v>59</v>
      </c>
      <c r="D754">
        <v>30</v>
      </c>
      <c r="F754">
        <f>IF(C754="NVARCHAR",[1]CALCULATIONS!$B$28+(D754*2),IF(C754="INT",[1]CALCULATIONS!$B$26,IF(C754="FLOAT",[1]CALCULATIONS!$B$27,IF(C754="DATE",[1]CALCULATIONS!$B$25,IF(C754="VARCHAR",[1]CALCULATIONS!$B$28+D754,IF(C754="GUID",[1]CALCULATIONS!$B$24,D754))))))</f>
        <v>32</v>
      </c>
    </row>
    <row r="755" spans="1:7">
      <c r="A755" s="3" t="s">
        <v>528</v>
      </c>
      <c r="B755" s="3" t="s">
        <v>530</v>
      </c>
      <c r="C755" s="3" t="s">
        <v>59</v>
      </c>
      <c r="D755">
        <v>4</v>
      </c>
      <c r="F755">
        <f>IF(C755="NVARCHAR",[1]CALCULATIONS!$B$28+(D755*2),IF(C755="INT",[1]CALCULATIONS!$B$26,IF(C755="FLOAT",[1]CALCULATIONS!$B$27,IF(C755="DATE",[1]CALCULATIONS!$B$25,IF(C755="VARCHAR",[1]CALCULATIONS!$B$28+D755,IF(C755="GUID",[1]CALCULATIONS!$B$24,D755))))))</f>
        <v>6</v>
      </c>
    </row>
    <row r="756" spans="1:7">
      <c r="A756" s="3" t="s">
        <v>528</v>
      </c>
      <c r="B756" s="3" t="s">
        <v>489</v>
      </c>
      <c r="C756" s="3" t="s">
        <v>51</v>
      </c>
      <c r="D756">
        <v>60</v>
      </c>
      <c r="F756">
        <f>IF(C756="NVARCHAR",[1]CALCULATIONS!$B$28+(D756*2),IF(C756="INT",[1]CALCULATIONS!$B$26,IF(C756="FLOAT",[1]CALCULATIONS!$B$27,IF(C756="DATE",[1]CALCULATIONS!$B$25,IF(C756="VARCHAR",[1]CALCULATIONS!$B$28+D756,IF(C756="GUID",[1]CALCULATIONS!$B$24,D756))))))</f>
        <v>122</v>
      </c>
    </row>
    <row r="757" spans="1:7">
      <c r="A757" s="3" t="s">
        <v>528</v>
      </c>
      <c r="B757" s="3" t="s">
        <v>75</v>
      </c>
      <c r="C757" s="3" t="s">
        <v>51</v>
      </c>
      <c r="D757">
        <v>60</v>
      </c>
      <c r="F757">
        <f>IF(C757="NVARCHAR",[1]CALCULATIONS!$B$28+(D757*2),IF(C757="INT",[1]CALCULATIONS!$B$26,IF(C757="FLOAT",[1]CALCULATIONS!$B$27,IF(C757="DATE",[1]CALCULATIONS!$B$25,IF(C757="VARCHAR",[1]CALCULATIONS!$B$28+D757,IF(C757="GUID",[1]CALCULATIONS!$B$24,D757))))))</f>
        <v>122</v>
      </c>
    </row>
    <row r="758" spans="1:7">
      <c r="A758" s="3" t="s">
        <v>528</v>
      </c>
      <c r="B758" s="3" t="s">
        <v>531</v>
      </c>
      <c r="C758" s="3" t="s">
        <v>59</v>
      </c>
      <c r="D758">
        <v>30</v>
      </c>
      <c r="F758">
        <f>IF(C758="NVARCHAR",[1]CALCULATIONS!$B$28+(D758*2),IF(C758="INT",[1]CALCULATIONS!$B$26,IF(C758="FLOAT",[1]CALCULATIONS!$B$27,IF(C758="DATE",[1]CALCULATIONS!$B$25,IF(C758="VARCHAR",[1]CALCULATIONS!$B$28+D758,IF(C758="GUID",[1]CALCULATIONS!$B$24,D758))))))</f>
        <v>32</v>
      </c>
    </row>
    <row r="759" spans="1:7">
      <c r="A759" s="3" t="s">
        <v>528</v>
      </c>
      <c r="B759" s="3" t="s">
        <v>532</v>
      </c>
      <c r="C759" s="3" t="s">
        <v>59</v>
      </c>
      <c r="D759">
        <v>30</v>
      </c>
      <c r="F759">
        <f>IF(C759="NVARCHAR",[1]CALCULATIONS!$B$28+(D759*2),IF(C759="INT",[1]CALCULATIONS!$B$26,IF(C759="FLOAT",[1]CALCULATIONS!$B$27,IF(C759="DATE",[1]CALCULATIONS!$B$25,IF(C759="VARCHAR",[1]CALCULATIONS!$B$28+D759,IF(C759="GUID",[1]CALCULATIONS!$B$24,D759))))))</f>
        <v>32</v>
      </c>
    </row>
    <row r="760" spans="1:7">
      <c r="A760" s="3" t="s">
        <v>528</v>
      </c>
      <c r="B760" s="3" t="s">
        <v>533</v>
      </c>
      <c r="C760" s="3" t="s">
        <v>59</v>
      </c>
      <c r="D760">
        <v>30</v>
      </c>
      <c r="F760">
        <f>IF(C760="NVARCHAR",[1]CALCULATIONS!$B$28+(D760*2),IF(C760="INT",[1]CALCULATIONS!$B$26,IF(C760="FLOAT",[1]CALCULATIONS!$B$27,IF(C760="DATE",[1]CALCULATIONS!$B$25,IF(C760="VARCHAR",[1]CALCULATIONS!$B$28+D760,IF(C760="GUID",[1]CALCULATIONS!$B$24,D760))))))</f>
        <v>32</v>
      </c>
      <c r="G760">
        <f>SUM(F752:F760)</f>
        <v>406</v>
      </c>
    </row>
    <row r="761" spans="1:7">
      <c r="A761" s="3"/>
      <c r="B761" s="3"/>
      <c r="C761" s="3"/>
    </row>
    <row r="762" spans="1:7">
      <c r="A762" s="3" t="s">
        <v>534</v>
      </c>
      <c r="B762" s="3" t="s">
        <v>388</v>
      </c>
      <c r="C762" s="3" t="s">
        <v>43</v>
      </c>
      <c r="F762">
        <f>IF(C762="NVARCHAR",[1]CALCULATIONS!$B$28+(D762*2),IF(C762="INT",[1]CALCULATIONS!$B$26,IF(C762="FLOAT",[1]CALCULATIONS!$B$27,IF(C762="DATE",[1]CALCULATIONS!$B$25,IF(C762="VARCHAR",[1]CALCULATIONS!$B$28+D762,IF(C762="GUID",[1]CALCULATIONS!$B$24,D762))))))</f>
        <v>24</v>
      </c>
    </row>
    <row r="763" spans="1:7">
      <c r="A763" s="3" t="s">
        <v>534</v>
      </c>
      <c r="B763" s="3" t="s">
        <v>186</v>
      </c>
      <c r="C763" s="3" t="s">
        <v>43</v>
      </c>
      <c r="F763">
        <f>IF(C763="NVARCHAR",[1]CALCULATIONS!$B$28+(D763*2),IF(C763="INT",[1]CALCULATIONS!$B$26,IF(C763="FLOAT",[1]CALCULATIONS!$B$27,IF(C763="DATE",[1]CALCULATIONS!$B$25,IF(C763="VARCHAR",[1]CALCULATIONS!$B$28+D763,IF(C763="GUID",[1]CALCULATIONS!$B$24,D763))))))</f>
        <v>24</v>
      </c>
    </row>
    <row r="764" spans="1:7">
      <c r="A764" s="3" t="s">
        <v>534</v>
      </c>
      <c r="B764" s="3" t="s">
        <v>219</v>
      </c>
      <c r="C764" s="3" t="s">
        <v>59</v>
      </c>
      <c r="D764">
        <v>30</v>
      </c>
      <c r="F764">
        <f>IF(C764="NVARCHAR",[1]CALCULATIONS!$B$28+(D764*2),IF(C764="INT",[1]CALCULATIONS!$B$26,IF(C764="FLOAT",[1]CALCULATIONS!$B$27,IF(C764="DATE",[1]CALCULATIONS!$B$25,IF(C764="VARCHAR",[1]CALCULATIONS!$B$28+D764,IF(C764="GUID",[1]CALCULATIONS!$B$24,D764))))))</f>
        <v>32</v>
      </c>
    </row>
    <row r="765" spans="1:7">
      <c r="A765" s="3" t="s">
        <v>534</v>
      </c>
      <c r="B765" s="3" t="s">
        <v>488</v>
      </c>
      <c r="C765" s="3" t="s">
        <v>43</v>
      </c>
      <c r="F765">
        <f>IF(C765="NVARCHAR",[1]CALCULATIONS!$B$28+(D765*2),IF(C765="INT",[1]CALCULATIONS!$B$26,IF(C765="FLOAT",[1]CALCULATIONS!$B$27,IF(C765="DATE",[1]CALCULATIONS!$B$25,IF(C765="VARCHAR",[1]CALCULATIONS!$B$28+D765,IF(C765="GUID",[1]CALCULATIONS!$B$24,D765))))))</f>
        <v>24</v>
      </c>
    </row>
    <row r="766" spans="1:7">
      <c r="A766" s="3" t="s">
        <v>534</v>
      </c>
      <c r="B766" s="3" t="s">
        <v>491</v>
      </c>
      <c r="C766" s="3" t="s">
        <v>49</v>
      </c>
      <c r="F766">
        <f>IF(C766="NVARCHAR",[1]CALCULATIONS!$B$28+(D766*2),IF(C766="INT",[1]CALCULATIONS!$B$26,IF(C766="FLOAT",[1]CALCULATIONS!$B$27,IF(C766="DATE",[1]CALCULATIONS!$B$25,IF(C766="VARCHAR",[1]CALCULATIONS!$B$28+D766,IF(C766="GUID",[1]CALCULATIONS!$B$24,D766))))))</f>
        <v>7</v>
      </c>
    </row>
    <row r="767" spans="1:7">
      <c r="A767" s="3" t="s">
        <v>534</v>
      </c>
      <c r="B767" s="3" t="s">
        <v>489</v>
      </c>
      <c r="C767" s="3" t="s">
        <v>51</v>
      </c>
      <c r="D767">
        <v>60</v>
      </c>
      <c r="F767">
        <f>IF(C767="NVARCHAR",[1]CALCULATIONS!$B$28+(D767*2),IF(C767="INT",[1]CALCULATIONS!$B$26,IF(C767="FLOAT",[1]CALCULATIONS!$B$27,IF(C767="DATE",[1]CALCULATIONS!$B$25,IF(C767="VARCHAR",[1]CALCULATIONS!$B$28+D767,IF(C767="GUID",[1]CALCULATIONS!$B$24,D767))))))</f>
        <v>122</v>
      </c>
    </row>
    <row r="768" spans="1:7">
      <c r="A768" s="3" t="s">
        <v>534</v>
      </c>
      <c r="B768" s="3" t="s">
        <v>490</v>
      </c>
      <c r="C768" s="3" t="s">
        <v>43</v>
      </c>
      <c r="F768">
        <f>IF(C768="NVARCHAR",[1]CALCULATIONS!$B$28+(D768*2),IF(C768="INT",[1]CALCULATIONS!$B$26,IF(C768="FLOAT",[1]CALCULATIONS!$B$27,IF(C768="DATE",[1]CALCULATIONS!$B$25,IF(C768="VARCHAR",[1]CALCULATIONS!$B$28+D768,IF(C768="GUID",[1]CALCULATIONS!$B$24,D768))))))</f>
        <v>24</v>
      </c>
      <c r="G768">
        <f>SUM(F762:F768)</f>
        <v>257</v>
      </c>
    </row>
    <row r="769" spans="1:7">
      <c r="A769" s="3"/>
      <c r="B769" s="3"/>
      <c r="C769" s="3"/>
    </row>
    <row r="770" spans="1:7">
      <c r="A770" s="3" t="s">
        <v>535</v>
      </c>
      <c r="B770" s="3" t="s">
        <v>388</v>
      </c>
      <c r="C770" s="3" t="s">
        <v>43</v>
      </c>
      <c r="F770">
        <f>IF(C770="NVARCHAR",[1]CALCULATIONS!$B$28+(D770*2),IF(C770="INT",[1]CALCULATIONS!$B$26,IF(C770="FLOAT",[1]CALCULATIONS!$B$27,IF(C770="DATE",[1]CALCULATIONS!$B$25,IF(C770="VARCHAR",[1]CALCULATIONS!$B$28+D770,IF(C770="GUID",[1]CALCULATIONS!$B$24,D770))))))</f>
        <v>24</v>
      </c>
    </row>
    <row r="771" spans="1:7">
      <c r="A771" s="3" t="s">
        <v>535</v>
      </c>
      <c r="B771" s="3" t="s">
        <v>186</v>
      </c>
      <c r="C771" s="3" t="s">
        <v>43</v>
      </c>
      <c r="F771">
        <f>IF(C771="NVARCHAR",[1]CALCULATIONS!$B$28+(D771*2),IF(C771="INT",[1]CALCULATIONS!$B$26,IF(C771="FLOAT",[1]CALCULATIONS!$B$27,IF(C771="DATE",[1]CALCULATIONS!$B$25,IF(C771="VARCHAR",[1]CALCULATIONS!$B$28+D771,IF(C771="GUID",[1]CALCULATIONS!$B$24,D771))))))</f>
        <v>24</v>
      </c>
    </row>
    <row r="772" spans="1:7">
      <c r="A772" s="3" t="s">
        <v>535</v>
      </c>
      <c r="B772" s="3" t="s">
        <v>219</v>
      </c>
      <c r="C772" s="3" t="s">
        <v>59</v>
      </c>
      <c r="D772">
        <v>30</v>
      </c>
      <c r="F772">
        <f>IF(C772="NVARCHAR",[1]CALCULATIONS!$B$28+(D772*2),IF(C772="INT",[1]CALCULATIONS!$B$26,IF(C772="FLOAT",[1]CALCULATIONS!$B$27,IF(C772="DATE",[1]CALCULATIONS!$B$25,IF(C772="VARCHAR",[1]CALCULATIONS!$B$28+D772,IF(C772="GUID",[1]CALCULATIONS!$B$24,D772))))))</f>
        <v>32</v>
      </c>
    </row>
    <row r="773" spans="1:7">
      <c r="A773" s="3" t="s">
        <v>535</v>
      </c>
      <c r="B773" s="3" t="s">
        <v>488</v>
      </c>
      <c r="C773" s="3" t="s">
        <v>43</v>
      </c>
      <c r="F773">
        <f>IF(C773="NVARCHAR",[1]CALCULATIONS!$B$28+(D773*2),IF(C773="INT",[1]CALCULATIONS!$B$26,IF(C773="FLOAT",[1]CALCULATIONS!$B$27,IF(C773="DATE",[1]CALCULATIONS!$B$25,IF(C773="VARCHAR",[1]CALCULATIONS!$B$28+D773,IF(C773="GUID",[1]CALCULATIONS!$B$24,D773))))))</f>
        <v>24</v>
      </c>
    </row>
    <row r="774" spans="1:7">
      <c r="A774" s="3" t="s">
        <v>535</v>
      </c>
      <c r="B774" s="3" t="s">
        <v>489</v>
      </c>
      <c r="C774" s="3" t="s">
        <v>51</v>
      </c>
      <c r="D774">
        <v>60</v>
      </c>
      <c r="F774">
        <f>IF(C774="NVARCHAR",[1]CALCULATIONS!$B$28+(D774*2),IF(C774="INT",[1]CALCULATIONS!$B$26,IF(C774="FLOAT",[1]CALCULATIONS!$B$27,IF(C774="DATE",[1]CALCULATIONS!$B$25,IF(C774="VARCHAR",[1]CALCULATIONS!$B$28+D774,IF(C774="GUID",[1]CALCULATIONS!$B$24,D774))))))</f>
        <v>122</v>
      </c>
    </row>
    <row r="775" spans="1:7">
      <c r="A775" s="3" t="s">
        <v>535</v>
      </c>
      <c r="B775" s="3" t="s">
        <v>491</v>
      </c>
      <c r="C775" s="3" t="s">
        <v>59</v>
      </c>
      <c r="D775">
        <v>10</v>
      </c>
      <c r="F775">
        <f>IF(C775="NVARCHAR",[1]CALCULATIONS!$B$28+(D775*2),IF(C775="INT",[1]CALCULATIONS!$B$26,IF(C775="FLOAT",[1]CALCULATIONS!$B$27,IF(C775="DATE",[1]CALCULATIONS!$B$25,IF(C775="VARCHAR",[1]CALCULATIONS!$B$28+D775,IF(C775="GUID",[1]CALCULATIONS!$B$24,D775))))))</f>
        <v>12</v>
      </c>
    </row>
    <row r="776" spans="1:7">
      <c r="A776" s="3" t="s">
        <v>535</v>
      </c>
      <c r="B776" s="3" t="s">
        <v>490</v>
      </c>
      <c r="C776" s="3" t="s">
        <v>43</v>
      </c>
      <c r="F776">
        <f>IF(C776="NVARCHAR",[1]CALCULATIONS!$B$28+(D776*2),IF(C776="INT",[1]CALCULATIONS!$B$26,IF(C776="FLOAT",[1]CALCULATIONS!$B$27,IF(C776="DATE",[1]CALCULATIONS!$B$25,IF(C776="VARCHAR",[1]CALCULATIONS!$B$28+D776,IF(C776="GUID",[1]CALCULATIONS!$B$24,D776))))))</f>
        <v>24</v>
      </c>
      <c r="G776">
        <f>SUM(F770:F776)</f>
        <v>262</v>
      </c>
    </row>
    <row r="778" spans="1:7">
      <c r="A778" s="3" t="s">
        <v>536</v>
      </c>
      <c r="B778" s="3" t="s">
        <v>463</v>
      </c>
      <c r="C778" s="3" t="s">
        <v>43</v>
      </c>
      <c r="F778">
        <f>IF(C778="NVARCHAR",[1]CALCULATIONS!$B$28+(D778*2),IF(C778="INT",[1]CALCULATIONS!$B$26,IF(C778="FLOAT",[1]CALCULATIONS!$B$27,IF(C778="DATE",[1]CALCULATIONS!$B$25,IF(C778="VARCHAR",[1]CALCULATIONS!$B$28+D778,IF(C778="GUID",[1]CALCULATIONS!$B$24,D778))))))</f>
        <v>24</v>
      </c>
    </row>
    <row r="779" spans="1:7">
      <c r="A779" s="3" t="s">
        <v>536</v>
      </c>
      <c r="B779" s="3" t="s">
        <v>50</v>
      </c>
      <c r="C779" s="3" t="s">
        <v>51</v>
      </c>
      <c r="D779">
        <v>20</v>
      </c>
      <c r="F779">
        <f>IF(C779="NVARCHAR",[1]CALCULATIONS!$B$28+(D779*2),IF(C779="INT",[1]CALCULATIONS!$B$26,IF(C779="FLOAT",[1]CALCULATIONS!$B$27,IF(C779="DATE",[1]CALCULATIONS!$B$25,IF(C779="VARCHAR",[1]CALCULATIONS!$B$28+D779,IF(C779="GUID",[1]CALCULATIONS!$B$24,D779))))))</f>
        <v>42</v>
      </c>
    </row>
    <row r="780" spans="1:7">
      <c r="A780" s="3" t="s">
        <v>536</v>
      </c>
      <c r="B780" s="3" t="s">
        <v>393</v>
      </c>
      <c r="C780" s="3" t="s">
        <v>51</v>
      </c>
      <c r="D780">
        <v>48</v>
      </c>
      <c r="F780">
        <f>IF(C780="NVARCHAR",[1]CALCULATIONS!$B$28+(D780*2),IF(C780="INT",[1]CALCULATIONS!$B$26,IF(C780="FLOAT",[1]CALCULATIONS!$B$27,IF(C780="DATE",[1]CALCULATIONS!$B$25,IF(C780="VARCHAR",[1]CALCULATIONS!$B$28+D780,IF(C780="GUID",[1]CALCULATIONS!$B$24,D780))))))</f>
        <v>98</v>
      </c>
    </row>
    <row r="781" spans="1:7">
      <c r="A781" s="3" t="s">
        <v>536</v>
      </c>
      <c r="B781" s="3" t="s">
        <v>391</v>
      </c>
      <c r="C781" s="3" t="s">
        <v>45</v>
      </c>
      <c r="F781">
        <f>IF(C781="NVARCHAR",[1]CALCULATIONS!$B$28+(D781*2),IF(C781="INT",[1]CALCULATIONS!$B$26,IF(C781="FLOAT",[1]CALCULATIONS!$B$27,IF(C781="DATE",[1]CALCULATIONS!$B$25,IF(C781="VARCHAR",[1]CALCULATIONS!$B$28+D781,IF(C781="GUID",[1]CALCULATIONS!$B$24,D781))))))</f>
        <v>4</v>
      </c>
    </row>
    <row r="782" spans="1:7">
      <c r="A782" s="3" t="s">
        <v>536</v>
      </c>
      <c r="B782" s="3" t="s">
        <v>471</v>
      </c>
      <c r="C782" s="3" t="s">
        <v>49</v>
      </c>
      <c r="F782">
        <f>IF(C782="NVARCHAR",[1]CALCULATIONS!$B$28+(D782*2),IF(C782="INT",[1]CALCULATIONS!$B$26,IF(C782="FLOAT",[1]CALCULATIONS!$B$27,IF(C782="DATE",[1]CALCULATIONS!$B$25,IF(C782="VARCHAR",[1]CALCULATIONS!$B$28+D782,IF(C782="GUID",[1]CALCULATIONS!$B$24,D782))))))</f>
        <v>7</v>
      </c>
    </row>
    <row r="783" spans="1:7">
      <c r="A783" s="23" t="s">
        <v>536</v>
      </c>
      <c r="B783" s="23" t="s">
        <v>537</v>
      </c>
      <c r="C783" s="23" t="s">
        <v>49</v>
      </c>
      <c r="D783" s="22"/>
      <c r="E783" s="22"/>
      <c r="F783" s="22">
        <v>7</v>
      </c>
    </row>
    <row r="784" spans="1:7">
      <c r="A784" s="3" t="s">
        <v>536</v>
      </c>
      <c r="B784" s="3" t="s">
        <v>538</v>
      </c>
      <c r="C784" s="3" t="s">
        <v>45</v>
      </c>
      <c r="F784">
        <f>IF(C784="NVARCHAR",[1]CALCULATIONS!$B$28+(D784*2),IF(C784="INT",[1]CALCULATIONS!$B$26,IF(C784="FLOAT",[1]CALCULATIONS!$B$27,IF(C784="DATE",[1]CALCULATIONS!$B$25,IF(C784="VARCHAR",[1]CALCULATIONS!$B$28+D784,IF(C784="GUID",[1]CALCULATIONS!$B$24,D784))))))</f>
        <v>4</v>
      </c>
    </row>
    <row r="785" spans="1:7">
      <c r="A785" s="3" t="s">
        <v>536</v>
      </c>
      <c r="B785" s="3" t="s">
        <v>359</v>
      </c>
      <c r="C785" s="3" t="s">
        <v>45</v>
      </c>
      <c r="F785">
        <f>IF(C785="NVARCHAR",[1]CALCULATIONS!$B$28+(D785*2),IF(C785="INT",[1]CALCULATIONS!$B$26,IF(C785="FLOAT",[1]CALCULATIONS!$B$27,IF(C785="DATE",[1]CALCULATIONS!$B$25,IF(C785="VARCHAR",[1]CALCULATIONS!$B$28+D785,IF(C785="GUID",[1]CALCULATIONS!$B$24,D785))))))</f>
        <v>4</v>
      </c>
      <c r="G785" s="22">
        <f>SUM(F778:F785)</f>
        <v>190</v>
      </c>
    </row>
    <row r="787" spans="1:7">
      <c r="A787" t="s">
        <v>539</v>
      </c>
      <c r="B787" t="s">
        <v>388</v>
      </c>
      <c r="C787" t="s">
        <v>43</v>
      </c>
      <c r="F787">
        <f>IF(C787="NVARCHAR",[1]CALCULATIONS!$B$28+(D787*2),IF(C787="INT",[1]CALCULATIONS!$B$26,IF(C787="FLOAT",[1]CALCULATIONS!$B$27,IF(C787="DATE",[1]CALCULATIONS!$B$25,IF(C787="VARCHAR",[1]CALCULATIONS!$B$28+D787,IF(C787="GUID",[1]CALCULATIONS!$B$24,D787))))))</f>
        <v>24</v>
      </c>
    </row>
    <row r="788" spans="1:7">
      <c r="A788" t="s">
        <v>539</v>
      </c>
      <c r="B788" t="s">
        <v>186</v>
      </c>
      <c r="C788" t="s">
        <v>43</v>
      </c>
      <c r="F788">
        <f>IF(C788="NVARCHAR",[1]CALCULATIONS!$B$28+(D788*2),IF(C788="INT",[1]CALCULATIONS!$B$26,IF(C788="FLOAT",[1]CALCULATIONS!$B$27,IF(C788="DATE",[1]CALCULATIONS!$B$25,IF(C788="VARCHAR",[1]CALCULATIONS!$B$28+D788,IF(C788="GUID",[1]CALCULATIONS!$B$24,D788))))))</f>
        <v>24</v>
      </c>
    </row>
    <row r="789" spans="1:7">
      <c r="A789" t="s">
        <v>539</v>
      </c>
      <c r="B789" t="s">
        <v>219</v>
      </c>
      <c r="C789" t="s">
        <v>59</v>
      </c>
      <c r="D789">
        <v>30</v>
      </c>
      <c r="F789">
        <f>IF(C789="NVARCHAR",[1]CALCULATIONS!$B$28+(D789*2),IF(C789="INT",[1]CALCULATIONS!$B$26,IF(C789="FLOAT",[1]CALCULATIONS!$B$27,IF(C789="DATE",[1]CALCULATIONS!$B$25,IF(C789="VARCHAR",[1]CALCULATIONS!$B$28+D789,IF(C789="GUID",[1]CALCULATIONS!$B$24,D789))))))</f>
        <v>32</v>
      </c>
    </row>
    <row r="790" spans="1:7">
      <c r="A790" t="s">
        <v>539</v>
      </c>
      <c r="B790" t="s">
        <v>488</v>
      </c>
      <c r="C790" t="s">
        <v>43</v>
      </c>
      <c r="F790">
        <f>IF(C790="NVARCHAR",[1]CALCULATIONS!$B$28+(D790*2),IF(C790="INT",[1]CALCULATIONS!$B$26,IF(C790="FLOAT",[1]CALCULATIONS!$B$27,IF(C790="DATE",[1]CALCULATIONS!$B$25,IF(C790="VARCHAR",[1]CALCULATIONS!$B$28+D790,IF(C790="GUID",[1]CALCULATIONS!$B$24,D790))))))</f>
        <v>24</v>
      </c>
    </row>
    <row r="791" spans="1:7">
      <c r="A791" t="s">
        <v>539</v>
      </c>
      <c r="B791" t="s">
        <v>491</v>
      </c>
      <c r="C791" t="s">
        <v>115</v>
      </c>
      <c r="F791">
        <f>IF(C791="NVARCHAR",[1]CALCULATIONS!$B$28+(D791*2),IF(C791="INT",[1]CALCULATIONS!$B$26,IF(C791="FLOAT",[1]CALCULATIONS!$B$27,IF(C791="DATE",[1]CALCULATIONS!$B$25,IF(C791="VARCHAR",[1]CALCULATIONS!$B$28+D791,IF(C791="GUID",[1]CALCULATIONS!$B$24,D791))))))</f>
        <v>8</v>
      </c>
    </row>
    <row r="792" spans="1:7">
      <c r="A792" t="s">
        <v>539</v>
      </c>
      <c r="B792" t="s">
        <v>489</v>
      </c>
      <c r="C792" t="s">
        <v>51</v>
      </c>
      <c r="D792">
        <v>60</v>
      </c>
      <c r="F792">
        <f>IF(C792="NVARCHAR",[1]CALCULATIONS!$B$28+(D792*2),IF(C792="INT",[1]CALCULATIONS!$B$26,IF(C792="FLOAT",[1]CALCULATIONS!$B$27,IF(C792="DATE",[1]CALCULATIONS!$B$25,IF(C792="VARCHAR",[1]CALCULATIONS!$B$28+D792,IF(C792="GUID",[1]CALCULATIONS!$B$24,D792))))))</f>
        <v>122</v>
      </c>
    </row>
    <row r="793" spans="1:7">
      <c r="A793" t="s">
        <v>539</v>
      </c>
      <c r="B793" t="s">
        <v>490</v>
      </c>
      <c r="C793" t="s">
        <v>43</v>
      </c>
      <c r="F793">
        <f>IF(C793="NVARCHAR",[1]CALCULATIONS!$B$28+(D793*2),IF(C793="INT",[1]CALCULATIONS!$B$26,IF(C793="FLOAT",[1]CALCULATIONS!$B$27,IF(C793="DATE",[1]CALCULATIONS!$B$25,IF(C793="VARCHAR",[1]CALCULATIONS!$B$28+D793,IF(C793="GUID",[1]CALCULATIONS!$B$24,D793))))))</f>
        <v>24</v>
      </c>
      <c r="G793">
        <f>SUM(F787:F793)</f>
        <v>258</v>
      </c>
    </row>
    <row r="795" spans="1:7">
      <c r="A795" s="3" t="s">
        <v>540</v>
      </c>
      <c r="B795" s="3" t="s">
        <v>50</v>
      </c>
      <c r="C795" s="3" t="s">
        <v>51</v>
      </c>
      <c r="D795">
        <v>20</v>
      </c>
      <c r="F795">
        <f>IF(C795="NVARCHAR",[1]CALCULATIONS!$B$28+(D795*2),IF(C795="INT",[1]CALCULATIONS!$B$26,IF(C795="FLOAT",[1]CALCULATIONS!$B$27,IF(C795="DATE",[1]CALCULATIONS!$B$25,IF(C795="VARCHAR",[1]CALCULATIONS!$B$28+D795,IF(C795="GUID",[1]CALCULATIONS!$B$24,D795))))))</f>
        <v>42</v>
      </c>
    </row>
    <row r="796" spans="1:7">
      <c r="A796" s="3" t="s">
        <v>540</v>
      </c>
      <c r="B796" s="3" t="s">
        <v>391</v>
      </c>
      <c r="C796" s="3" t="s">
        <v>45</v>
      </c>
      <c r="F796">
        <f>IF(C796="NVARCHAR",[1]CALCULATIONS!$B$28+(D796*2),IF(C796="INT",[1]CALCULATIONS!$B$26,IF(C796="FLOAT",[1]CALCULATIONS!$B$27,IF(C796="DATE",[1]CALCULATIONS!$B$25,IF(C796="VARCHAR",[1]CALCULATIONS!$B$28+D796,IF(C796="GUID",[1]CALCULATIONS!$B$24,D796))))))</f>
        <v>4</v>
      </c>
    </row>
    <row r="797" spans="1:7">
      <c r="A797" s="3" t="s">
        <v>540</v>
      </c>
      <c r="B797" s="3" t="s">
        <v>359</v>
      </c>
      <c r="C797" s="3" t="s">
        <v>45</v>
      </c>
      <c r="F797">
        <f>IF(C797="NVARCHAR",[1]CALCULATIONS!$B$28+(D797*2),IF(C797="INT",[1]CALCULATIONS!$B$26,IF(C797="FLOAT",[1]CALCULATIONS!$B$27,IF(C797="DATE",[1]CALCULATIONS!$B$25,IF(C797="VARCHAR",[1]CALCULATIONS!$B$28+D797,IF(C797="GUID",[1]CALCULATIONS!$B$24,D797))))))</f>
        <v>4</v>
      </c>
    </row>
    <row r="798" spans="1:7">
      <c r="A798" s="3" t="s">
        <v>540</v>
      </c>
      <c r="B798" s="3" t="s">
        <v>473</v>
      </c>
      <c r="C798" s="3" t="s">
        <v>59</v>
      </c>
      <c r="D798">
        <v>22</v>
      </c>
      <c r="F798">
        <f>IF(C798="NVARCHAR",[1]CALCULATIONS!$B$28+(D798*2),IF(C798="INT",[1]CALCULATIONS!$B$26,IF(C798="FLOAT",[1]CALCULATIONS!$B$27,IF(C798="DATE",[1]CALCULATIONS!$B$25,IF(C798="VARCHAR",[1]CALCULATIONS!$B$28+D798,IF(C798="GUID",[1]CALCULATIONS!$B$24,D798))))))</f>
        <v>24</v>
      </c>
      <c r="G798">
        <f>SUM(F795:F798)</f>
        <v>74</v>
      </c>
    </row>
    <row r="800" spans="1:7">
      <c r="A800" s="3" t="s">
        <v>541</v>
      </c>
      <c r="B800" s="3" t="s">
        <v>391</v>
      </c>
      <c r="C800" s="3" t="s">
        <v>45</v>
      </c>
      <c r="F800">
        <f>IF(C800="NVARCHAR",[1]CALCULATIONS!$B$28+(D800*2),IF(C800="INT",[1]CALCULATIONS!$B$26,IF(C800="FLOAT",[1]CALCULATIONS!$B$27,IF(C800="DATE",[1]CALCULATIONS!$B$25,IF(C800="VARCHAR",[1]CALCULATIONS!$B$28+D800,IF(C800="GUID",[1]CALCULATIONS!$B$24,D800))))))</f>
        <v>4</v>
      </c>
    </row>
    <row r="801" spans="1:7">
      <c r="A801" s="3" t="s">
        <v>541</v>
      </c>
      <c r="B801" s="3" t="s">
        <v>542</v>
      </c>
      <c r="C801" s="3" t="s">
        <v>59</v>
      </c>
      <c r="D801">
        <v>60</v>
      </c>
      <c r="F801">
        <f>IF(C801="NVARCHAR",[1]CALCULATIONS!$B$28+(D801*2),IF(C801="INT",[1]CALCULATIONS!$B$26,IF(C801="FLOAT",[1]CALCULATIONS!$B$27,IF(C801="DATE",[1]CALCULATIONS!$B$25,IF(C801="VARCHAR",[1]CALCULATIONS!$B$28+D801,IF(C801="GUID",[1]CALCULATIONS!$B$24,D801))))))</f>
        <v>62</v>
      </c>
    </row>
    <row r="802" spans="1:7">
      <c r="A802" s="3" t="s">
        <v>541</v>
      </c>
      <c r="B802" s="3" t="s">
        <v>543</v>
      </c>
      <c r="C802" s="3" t="s">
        <v>59</v>
      </c>
      <c r="D802">
        <v>2000</v>
      </c>
      <c r="F802">
        <f>IF(C802="NVARCHAR",[1]CALCULATIONS!$B$28+(D802*2),IF(C802="INT",[1]CALCULATIONS!$B$26,IF(C802="FLOAT",[1]CALCULATIONS!$B$27,IF(C802="DATE",[1]CALCULATIONS!$B$25,IF(C802="VARCHAR",[1]CALCULATIONS!$B$28+D802,IF(C802="GUID",[1]CALCULATIONS!$B$24,D802))))))</f>
        <v>2002</v>
      </c>
    </row>
    <row r="803" spans="1:7">
      <c r="A803" s="3" t="s">
        <v>541</v>
      </c>
      <c r="B803" s="3" t="s">
        <v>544</v>
      </c>
      <c r="C803" s="3" t="s">
        <v>45</v>
      </c>
      <c r="F803">
        <f>IF(C803="NVARCHAR",[1]CALCULATIONS!$B$28+(D803*2),IF(C803="INT",[1]CALCULATIONS!$B$26,IF(C803="FLOAT",[1]CALCULATIONS!$B$27,IF(C803="DATE",[1]CALCULATIONS!$B$25,IF(C803="VARCHAR",[1]CALCULATIONS!$B$28+D803,IF(C803="GUID",[1]CALCULATIONS!$B$24,D803))))))</f>
        <v>4</v>
      </c>
      <c r="G803">
        <f>SUM(F800:F803)</f>
        <v>2072</v>
      </c>
    </row>
    <row r="805" spans="1:7">
      <c r="A805" s="3" t="s">
        <v>545</v>
      </c>
      <c r="B805" s="3" t="s">
        <v>391</v>
      </c>
      <c r="C805" s="3" t="s">
        <v>45</v>
      </c>
      <c r="F805">
        <f>IF(C805="NVARCHAR",[1]CALCULATIONS!$B$28+(D805*2),IF(C805="INT",[1]CALCULATIONS!$B$26,IF(C805="FLOAT",[1]CALCULATIONS!$B$27,IF(C805="DATE",[1]CALCULATIONS!$B$25,IF(C805="VARCHAR",[1]CALCULATIONS!$B$28+D805,IF(C805="GUID",[1]CALCULATIONS!$B$24,D805))))))</f>
        <v>4</v>
      </c>
    </row>
    <row r="806" spans="1:7">
      <c r="A806" s="3" t="s">
        <v>545</v>
      </c>
      <c r="B806" s="3" t="s">
        <v>50</v>
      </c>
      <c r="C806" s="3" t="s">
        <v>51</v>
      </c>
      <c r="D806">
        <v>20</v>
      </c>
      <c r="F806">
        <f>IF(C806="NVARCHAR",[1]CALCULATIONS!$B$28+(D806*2),IF(C806="INT",[1]CALCULATIONS!$B$26,IF(C806="FLOAT",[1]CALCULATIONS!$B$27,IF(C806="DATE",[1]CALCULATIONS!$B$25,IF(C806="VARCHAR",[1]CALCULATIONS!$B$28+D806,IF(C806="GUID",[1]CALCULATIONS!$B$24,D806))))))</f>
        <v>42</v>
      </c>
    </row>
    <row r="807" spans="1:7">
      <c r="A807" s="3" t="s">
        <v>545</v>
      </c>
      <c r="B807" s="3" t="s">
        <v>542</v>
      </c>
      <c r="C807" s="3" t="s">
        <v>59</v>
      </c>
      <c r="D807">
        <v>60</v>
      </c>
      <c r="F807">
        <f>IF(C807="NVARCHAR",[1]CALCULATIONS!$B$28+(D807*2),IF(C807="INT",[1]CALCULATIONS!$B$26,IF(C807="FLOAT",[1]CALCULATIONS!$B$27,IF(C807="DATE",[1]CALCULATIONS!$B$25,IF(C807="VARCHAR",[1]CALCULATIONS!$B$28+D807,IF(C807="GUID",[1]CALCULATIONS!$B$24,D807))))))</f>
        <v>62</v>
      </c>
    </row>
    <row r="808" spans="1:7">
      <c r="A808" s="3" t="s">
        <v>545</v>
      </c>
      <c r="B808" s="3" t="s">
        <v>543</v>
      </c>
      <c r="C808" s="3" t="s">
        <v>59</v>
      </c>
      <c r="D808">
        <v>2000</v>
      </c>
      <c r="F808">
        <f>IF(C808="NVARCHAR",[1]CALCULATIONS!$B$28+(D808*2),IF(C808="INT",[1]CALCULATIONS!$B$26,IF(C808="FLOAT",[1]CALCULATIONS!$B$27,IF(C808="DATE",[1]CALCULATIONS!$B$25,IF(C808="VARCHAR",[1]CALCULATIONS!$B$28+D808,IF(C808="GUID",[1]CALCULATIONS!$B$24,D808))))))</f>
        <v>2002</v>
      </c>
    </row>
    <row r="809" spans="1:7">
      <c r="A809" s="3" t="s">
        <v>545</v>
      </c>
      <c r="B809" s="3" t="s">
        <v>544</v>
      </c>
      <c r="C809" s="3" t="s">
        <v>45</v>
      </c>
      <c r="F809">
        <f>IF(C809="NVARCHAR",[1]CALCULATIONS!$B$28+(D809*2),IF(C809="INT",[1]CALCULATIONS!$B$26,IF(C809="FLOAT",[1]CALCULATIONS!$B$27,IF(C809="DATE",[1]CALCULATIONS!$B$25,IF(C809="VARCHAR",[1]CALCULATIONS!$B$28+D809,IF(C809="GUID",[1]CALCULATIONS!$B$24,D809))))))</f>
        <v>4</v>
      </c>
    </row>
    <row r="810" spans="1:7">
      <c r="A810" s="3" t="s">
        <v>545</v>
      </c>
      <c r="B810" s="3" t="s">
        <v>186</v>
      </c>
      <c r="C810" s="3" t="s">
        <v>43</v>
      </c>
      <c r="F810">
        <f>IF(C810="NVARCHAR",[1]CALCULATIONS!$B$28+(D810*2),IF(C810="INT",[1]CALCULATIONS!$B$26,IF(C810="FLOAT",[1]CALCULATIONS!$B$27,IF(C810="DATE",[1]CALCULATIONS!$B$25,IF(C810="VARCHAR",[1]CALCULATIONS!$B$28+D810,IF(C810="GUID",[1]CALCULATIONS!$B$24,D810))))))</f>
        <v>24</v>
      </c>
      <c r="G810">
        <f>SUM(F805:F810)</f>
        <v>2138</v>
      </c>
    </row>
    <row r="811" spans="1:7">
      <c r="A811" s="3"/>
      <c r="B811" s="3"/>
      <c r="C811" s="3"/>
    </row>
    <row r="812" spans="1:7">
      <c r="A812" s="23" t="s">
        <v>546</v>
      </c>
      <c r="B812" s="23" t="s">
        <v>547</v>
      </c>
      <c r="C812" s="23" t="s">
        <v>59</v>
      </c>
      <c r="D812" s="22">
        <v>22</v>
      </c>
      <c r="E812" s="22"/>
      <c r="F812" s="22">
        <f>IF(C812="NVARCHAR",[1]CALCULATIONS!$B$28+(D812*2),IF(C812="INT",[1]CALCULATIONS!$B$26,IF(C812="FLOAT",[1]CALCULATIONS!$B$27,IF(C812="DATE",[1]CALCULATIONS!$B$25,IF(C812="VARCHAR",[1]CALCULATIONS!$B$28+D812,IF(C812="GUID",[1]CALCULATIONS!$B$24,D812))))))</f>
        <v>24</v>
      </c>
    </row>
    <row r="813" spans="1:7">
      <c r="A813" s="23" t="s">
        <v>546</v>
      </c>
      <c r="B813" s="23" t="s">
        <v>548</v>
      </c>
      <c r="C813" s="23" t="s">
        <v>59</v>
      </c>
      <c r="D813" s="22">
        <v>22</v>
      </c>
      <c r="E813" s="22"/>
      <c r="F813" s="22">
        <f>IF(C813="NVARCHAR",[1]CALCULATIONS!$B$28+(D813*2),IF(C813="INT",[1]CALCULATIONS!$B$26,IF(C813="FLOAT",[1]CALCULATIONS!$B$27,IF(C813="DATE",[1]CALCULATIONS!$B$25,IF(C813="VARCHAR",[1]CALCULATIONS!$B$28+D813,IF(C813="GUID",[1]CALCULATIONS!$B$24,D813))))))</f>
        <v>24</v>
      </c>
    </row>
    <row r="814" spans="1:7">
      <c r="A814" s="23" t="s">
        <v>546</v>
      </c>
      <c r="B814" s="23" t="s">
        <v>431</v>
      </c>
      <c r="C814" s="23" t="s">
        <v>51</v>
      </c>
      <c r="D814" s="22">
        <v>50</v>
      </c>
      <c r="E814" s="22"/>
      <c r="F814" s="22">
        <f>IF(C814="NVARCHAR",[1]CALCULATIONS!$B$28+(D814*2),IF(C814="INT",[1]CALCULATIONS!$B$26,IF(C814="FLOAT",[1]CALCULATIONS!$B$27,IF(C814="DATE",[1]CALCULATIONS!$B$25,IF(C814="VARCHAR",[1]CALCULATIONS!$B$28+D814,IF(C814="GUID",[1]CALCULATIONS!$B$24,D814))))))</f>
        <v>102</v>
      </c>
    </row>
    <row r="815" spans="1:7">
      <c r="A815" s="23" t="s">
        <v>546</v>
      </c>
      <c r="B815" s="23" t="s">
        <v>549</v>
      </c>
      <c r="C815" s="23" t="s">
        <v>45</v>
      </c>
      <c r="D815" s="22"/>
      <c r="E815" s="22"/>
      <c r="F815" s="22">
        <f>IF(C815="NVARCHAR",[1]CALCULATIONS!$B$28+(D815*2),IF(C815="INT",[1]CALCULATIONS!$B$26,IF(C815="FLOAT",[1]CALCULATIONS!$B$27,IF(C815="DATE",[1]CALCULATIONS!$B$25,IF(C815="VARCHAR",[1]CALCULATIONS!$B$28+D815,IF(C815="GUID",[1]CALCULATIONS!$B$24,D815))))))</f>
        <v>4</v>
      </c>
    </row>
    <row r="816" spans="1:7">
      <c r="A816" s="23" t="s">
        <v>546</v>
      </c>
      <c r="B816" s="23" t="s">
        <v>86</v>
      </c>
      <c r="C816" s="23" t="s">
        <v>51</v>
      </c>
      <c r="D816" s="22">
        <v>60</v>
      </c>
      <c r="E816" s="22"/>
      <c r="F816" s="22">
        <f>IF(C816="NVARCHAR",[1]CALCULATIONS!$B$28+(D816*2),IF(C816="INT",[1]CALCULATIONS!$B$26,IF(C816="FLOAT",[1]CALCULATIONS!$B$27,IF(C816="DATE",[1]CALCULATIONS!$B$25,IF(C816="VARCHAR",[1]CALCULATIONS!$B$28+D816,IF(C816="GUID",[1]CALCULATIONS!$B$24,D816))))))</f>
        <v>122</v>
      </c>
    </row>
    <row r="817" spans="1:7">
      <c r="A817" s="23" t="s">
        <v>546</v>
      </c>
      <c r="B817" s="23" t="s">
        <v>550</v>
      </c>
      <c r="C817" s="23" t="s">
        <v>59</v>
      </c>
      <c r="D817" s="22">
        <v>4</v>
      </c>
      <c r="E817" s="22"/>
      <c r="F817" s="22">
        <f>IF(C817="NVARCHAR",[1]CALCULATIONS!$B$28+(D817*2),IF(C817="INT",[1]CALCULATIONS!$B$26,IF(C817="FLOAT",[1]CALCULATIONS!$B$27,IF(C817="DATE",[1]CALCULATIONS!$B$25,IF(C817="VARCHAR",[1]CALCULATIONS!$B$28+D817,IF(C817="GUID",[1]CALCULATIONS!$B$24,D817))))))</f>
        <v>6</v>
      </c>
    </row>
    <row r="818" spans="1:7">
      <c r="A818" s="23" t="s">
        <v>546</v>
      </c>
      <c r="B818" s="23" t="s">
        <v>551</v>
      </c>
      <c r="C818" s="23" t="s">
        <v>45</v>
      </c>
      <c r="D818" s="22"/>
      <c r="E818" s="22"/>
      <c r="F818" s="22">
        <f>IF(C818="NVARCHAR",[1]CALCULATIONS!$B$28+(D818*2),IF(C818="INT",[1]CALCULATIONS!$B$26,IF(C818="FLOAT",[1]CALCULATIONS!$B$27,IF(C818="DATE",[1]CALCULATIONS!$B$25,IF(C818="VARCHAR",[1]CALCULATIONS!$B$28+D818,IF(C818="GUID",[1]CALCULATIONS!$B$24,D818))))))</f>
        <v>4</v>
      </c>
      <c r="G818" s="22">
        <f>SUM(F812:F818)</f>
        <v>286</v>
      </c>
    </row>
    <row r="820" spans="1:7">
      <c r="A820" s="3" t="s">
        <v>552</v>
      </c>
      <c r="B820" s="3" t="s">
        <v>553</v>
      </c>
      <c r="C820" s="3" t="s">
        <v>43</v>
      </c>
      <c r="F820">
        <f>IF(C820="NVARCHAR",[1]CALCULATIONS!$B$28+(D820*2),IF(C820="INT",[1]CALCULATIONS!$B$26,IF(C820="FLOAT",[1]CALCULATIONS!$B$27,IF(C820="DATE",[1]CALCULATIONS!$B$25,IF(C820="VARCHAR",[1]CALCULATIONS!$B$28+D820,IF(C820="GUID",[1]CALCULATIONS!$B$24,D820))))))</f>
        <v>24</v>
      </c>
    </row>
    <row r="821" spans="1:7">
      <c r="A821" s="3" t="s">
        <v>552</v>
      </c>
      <c r="B821" s="3" t="s">
        <v>50</v>
      </c>
      <c r="C821" s="3" t="s">
        <v>51</v>
      </c>
      <c r="D821">
        <v>20</v>
      </c>
      <c r="F821">
        <f>IF(C821="NVARCHAR",[1]CALCULATIONS!$B$28+(D821*2),IF(C821="INT",[1]CALCULATIONS!$B$26,IF(C821="FLOAT",[1]CALCULATIONS!$B$27,IF(C821="DATE",[1]CALCULATIONS!$B$25,IF(C821="VARCHAR",[1]CALCULATIONS!$B$28+D821,IF(C821="GUID",[1]CALCULATIONS!$B$24,D821))))))</f>
        <v>42</v>
      </c>
    </row>
    <row r="822" spans="1:7">
      <c r="A822" s="3" t="s">
        <v>552</v>
      </c>
      <c r="B822" s="3" t="s">
        <v>382</v>
      </c>
      <c r="C822" s="3" t="s">
        <v>51</v>
      </c>
      <c r="D822">
        <v>20</v>
      </c>
      <c r="F822">
        <f>IF(C822="NVARCHAR",[1]CALCULATIONS!$B$28+(D822*2),IF(C822="INT",[1]CALCULATIONS!$B$26,IF(C822="FLOAT",[1]CALCULATIONS!$B$27,IF(C822="DATE",[1]CALCULATIONS!$B$25,IF(C822="VARCHAR",[1]CALCULATIONS!$B$28+D822,IF(C822="GUID",[1]CALCULATIONS!$B$24,D822))))))</f>
        <v>42</v>
      </c>
      <c r="G822">
        <f>SUM(F820:F822)</f>
        <v>108</v>
      </c>
    </row>
    <row r="824" spans="1:7">
      <c r="A824" s="3" t="s">
        <v>554</v>
      </c>
      <c r="B824" s="3" t="s">
        <v>50</v>
      </c>
      <c r="C824" s="3" t="s">
        <v>51</v>
      </c>
      <c r="D824">
        <v>20</v>
      </c>
      <c r="F824">
        <f>IF(C824="NVARCHAR",[1]CALCULATIONS!$B$28+(D824*2),IF(C824="INT",[1]CALCULATIONS!$B$26,IF(C824="FLOAT",[1]CALCULATIONS!$B$27,IF(C824="DATE",[1]CALCULATIONS!$B$25,IF(C824="VARCHAR",[1]CALCULATIONS!$B$28+D824,IF(C824="GUID",[1]CALCULATIONS!$B$24,D824))))))</f>
        <v>42</v>
      </c>
    </row>
    <row r="825" spans="1:7">
      <c r="A825" s="3" t="s">
        <v>554</v>
      </c>
      <c r="B825" s="3" t="s">
        <v>555</v>
      </c>
      <c r="C825" s="3" t="s">
        <v>51</v>
      </c>
      <c r="D825">
        <v>178</v>
      </c>
      <c r="F825">
        <f>IF(C825="NVARCHAR",[1]CALCULATIONS!$B$28+(D825*2),IF(C825="INT",[1]CALCULATIONS!$B$26,IF(C825="FLOAT",[1]CALCULATIONS!$B$27,IF(C825="DATE",[1]CALCULATIONS!$B$25,IF(C825="VARCHAR",[1]CALCULATIONS!$B$28+D825,IF(C825="GUID",[1]CALCULATIONS!$B$24,D825))))))</f>
        <v>358</v>
      </c>
    </row>
    <row r="826" spans="1:7">
      <c r="A826" s="3" t="s">
        <v>554</v>
      </c>
      <c r="B826" s="3" t="s">
        <v>556</v>
      </c>
      <c r="C826" s="3" t="s">
        <v>49</v>
      </c>
      <c r="F826">
        <f>IF(C826="NVARCHAR",[1]CALCULATIONS!$B$28+(D826*2),IF(C826="INT",[1]CALCULATIONS!$B$26,IF(C826="FLOAT",[1]CALCULATIONS!$B$27,IF(C826="DATE",[1]CALCULATIONS!$B$25,IF(C826="VARCHAR",[1]CALCULATIONS!$B$28+D826,IF(C826="GUID",[1]CALCULATIONS!$B$24,D826))))))</f>
        <v>7</v>
      </c>
    </row>
    <row r="827" spans="1:7">
      <c r="A827" s="3" t="s">
        <v>554</v>
      </c>
      <c r="B827" s="3" t="s">
        <v>557</v>
      </c>
      <c r="C827" s="3" t="s">
        <v>51</v>
      </c>
      <c r="D827">
        <v>50</v>
      </c>
      <c r="F827">
        <f>IF(C827="NVARCHAR",[1]CALCULATIONS!$B$28+(D827*2),IF(C827="INT",[1]CALCULATIONS!$B$26,IF(C827="FLOAT",[1]CALCULATIONS!$B$27,IF(C827="DATE",[1]CALCULATIONS!$B$25,IF(C827="VARCHAR",[1]CALCULATIONS!$B$28+D827,IF(C827="GUID",[1]CALCULATIONS!$B$24,D827))))))</f>
        <v>102</v>
      </c>
    </row>
    <row r="828" spans="1:7">
      <c r="A828" s="3" t="s">
        <v>554</v>
      </c>
      <c r="B828" s="3" t="s">
        <v>558</v>
      </c>
      <c r="C828" s="3" t="s">
        <v>51</v>
      </c>
      <c r="D828">
        <v>50</v>
      </c>
      <c r="F828">
        <f>IF(C828="NVARCHAR",[1]CALCULATIONS!$B$28+(D828*2),IF(C828="INT",[1]CALCULATIONS!$B$26,IF(C828="FLOAT",[1]CALCULATIONS!$B$27,IF(C828="DATE",[1]CALCULATIONS!$B$25,IF(C828="VARCHAR",[1]CALCULATIONS!$B$28+D828,IF(C828="GUID",[1]CALCULATIONS!$B$24,D828))))))</f>
        <v>102</v>
      </c>
    </row>
    <row r="829" spans="1:7">
      <c r="A829" s="3" t="s">
        <v>554</v>
      </c>
      <c r="B829" s="3" t="s">
        <v>383</v>
      </c>
      <c r="C829" s="3" t="s">
        <v>51</v>
      </c>
      <c r="D829">
        <v>20</v>
      </c>
      <c r="F829">
        <f>IF(C829="NVARCHAR",[1]CALCULATIONS!$B$28+(D829*2),IF(C829="INT",[1]CALCULATIONS!$B$26,IF(C829="FLOAT",[1]CALCULATIONS!$B$27,IF(C829="DATE",[1]CALCULATIONS!$B$25,IF(C829="VARCHAR",[1]CALCULATIONS!$B$28+D829,IF(C829="GUID",[1]CALCULATIONS!$B$24,D829))))))</f>
        <v>42</v>
      </c>
    </row>
    <row r="830" spans="1:7">
      <c r="A830" s="3" t="s">
        <v>554</v>
      </c>
      <c r="B830" s="3" t="s">
        <v>460</v>
      </c>
      <c r="C830" s="3" t="s">
        <v>51</v>
      </c>
      <c r="D830">
        <v>20</v>
      </c>
      <c r="F830">
        <f>IF(C830="NVARCHAR",[1]CALCULATIONS!$B$28+(D830*2),IF(C830="INT",[1]CALCULATIONS!$B$26,IF(C830="FLOAT",[1]CALCULATIONS!$B$27,IF(C830="DATE",[1]CALCULATIONS!$B$25,IF(C830="VARCHAR",[1]CALCULATIONS!$B$28+D830,IF(C830="GUID",[1]CALCULATIONS!$B$24,D830))))))</f>
        <v>42</v>
      </c>
    </row>
    <row r="831" spans="1:7">
      <c r="A831" s="3" t="s">
        <v>554</v>
      </c>
      <c r="B831" s="3" t="s">
        <v>559</v>
      </c>
      <c r="C831" s="3" t="s">
        <v>51</v>
      </c>
      <c r="D831">
        <v>20</v>
      </c>
      <c r="F831">
        <f>IF(C831="NVARCHAR",[1]CALCULATIONS!$B$28+(D831*2),IF(C831="INT",[1]CALCULATIONS!$B$26,IF(C831="FLOAT",[1]CALCULATIONS!$B$27,IF(C831="DATE",[1]CALCULATIONS!$B$25,IF(C831="VARCHAR",[1]CALCULATIONS!$B$28+D831,IF(C831="GUID",[1]CALCULATIONS!$B$24,D831))))))</f>
        <v>42</v>
      </c>
    </row>
    <row r="832" spans="1:7">
      <c r="A832" s="3" t="s">
        <v>554</v>
      </c>
      <c r="B832" s="3" t="s">
        <v>560</v>
      </c>
      <c r="C832" s="3" t="s">
        <v>51</v>
      </c>
      <c r="D832">
        <v>60</v>
      </c>
      <c r="F832">
        <f>IF(C832="NVARCHAR",[1]CALCULATIONS!$B$28+(D832*2),IF(C832="INT",[1]CALCULATIONS!$B$26,IF(C832="FLOAT",[1]CALCULATIONS!$B$27,IF(C832="DATE",[1]CALCULATIONS!$B$25,IF(C832="VARCHAR",[1]CALCULATIONS!$B$28+D832,IF(C832="GUID",[1]CALCULATIONS!$B$24,D832))))))</f>
        <v>122</v>
      </c>
    </row>
    <row r="833" spans="1:6">
      <c r="A833" s="3" t="s">
        <v>554</v>
      </c>
      <c r="B833" s="3" t="s">
        <v>561</v>
      </c>
      <c r="C833" s="3" t="s">
        <v>51</v>
      </c>
      <c r="D833">
        <v>60</v>
      </c>
      <c r="F833">
        <f>IF(C833="NVARCHAR",[1]CALCULATIONS!$B$28+(D833*2),IF(C833="INT",[1]CALCULATIONS!$B$26,IF(C833="FLOAT",[1]CALCULATIONS!$B$27,IF(C833="DATE",[1]CALCULATIONS!$B$25,IF(C833="VARCHAR",[1]CALCULATIONS!$B$28+D833,IF(C833="GUID",[1]CALCULATIONS!$B$24,D833))))))</f>
        <v>122</v>
      </c>
    </row>
    <row r="834" spans="1:6">
      <c r="A834" s="3" t="s">
        <v>554</v>
      </c>
      <c r="B834" s="3" t="s">
        <v>562</v>
      </c>
      <c r="C834" s="3" t="s">
        <v>51</v>
      </c>
      <c r="D834">
        <v>40</v>
      </c>
      <c r="F834">
        <f>IF(C834="NVARCHAR",[1]CALCULATIONS!$B$28+(D834*2),IF(C834="INT",[1]CALCULATIONS!$B$26,IF(C834="FLOAT",[1]CALCULATIONS!$B$27,IF(C834="DATE",[1]CALCULATIONS!$B$25,IF(C834="VARCHAR",[1]CALCULATIONS!$B$28+D834,IF(C834="GUID",[1]CALCULATIONS!$B$24,D834))))))</f>
        <v>82</v>
      </c>
    </row>
    <row r="835" spans="1:6">
      <c r="A835" s="3" t="s">
        <v>554</v>
      </c>
      <c r="B835" s="3" t="s">
        <v>563</v>
      </c>
      <c r="C835" s="3" t="s">
        <v>51</v>
      </c>
      <c r="D835">
        <v>40</v>
      </c>
      <c r="F835">
        <f>IF(C835="NVARCHAR",[1]CALCULATIONS!$B$28+(D835*2),IF(C835="INT",[1]CALCULATIONS!$B$26,IF(C835="FLOAT",[1]CALCULATIONS!$B$27,IF(C835="DATE",[1]CALCULATIONS!$B$25,IF(C835="VARCHAR",[1]CALCULATIONS!$B$28+D835,IF(C835="GUID",[1]CALCULATIONS!$B$24,D835))))))</f>
        <v>82</v>
      </c>
    </row>
    <row r="836" spans="1:6">
      <c r="A836" s="3" t="s">
        <v>554</v>
      </c>
      <c r="B836" s="3" t="s">
        <v>564</v>
      </c>
      <c r="C836" s="3" t="s">
        <v>51</v>
      </c>
      <c r="D836">
        <v>40</v>
      </c>
      <c r="F836">
        <f>IF(C836="NVARCHAR",[1]CALCULATIONS!$B$28+(D836*2),IF(C836="INT",[1]CALCULATIONS!$B$26,IF(C836="FLOAT",[1]CALCULATIONS!$B$27,IF(C836="DATE",[1]CALCULATIONS!$B$25,IF(C836="VARCHAR",[1]CALCULATIONS!$B$28+D836,IF(C836="GUID",[1]CALCULATIONS!$B$24,D836))))))</f>
        <v>82</v>
      </c>
    </row>
    <row r="837" spans="1:6">
      <c r="A837" s="3" t="s">
        <v>554</v>
      </c>
      <c r="B837" s="3" t="s">
        <v>565</v>
      </c>
      <c r="C837" s="3" t="s">
        <v>51</v>
      </c>
      <c r="D837">
        <v>20</v>
      </c>
      <c r="F837">
        <f>IF(C837="NVARCHAR",[1]CALCULATIONS!$B$28+(D837*2),IF(C837="INT",[1]CALCULATIONS!$B$26,IF(C837="FLOAT",[1]CALCULATIONS!$B$27,IF(C837="DATE",[1]CALCULATIONS!$B$25,IF(C837="VARCHAR",[1]CALCULATIONS!$B$28+D837,IF(C837="GUID",[1]CALCULATIONS!$B$24,D837))))))</f>
        <v>42</v>
      </c>
    </row>
    <row r="838" spans="1:6">
      <c r="A838" s="3" t="s">
        <v>554</v>
      </c>
      <c r="B838" s="3" t="s">
        <v>566</v>
      </c>
      <c r="C838" s="3" t="s">
        <v>51</v>
      </c>
      <c r="D838">
        <v>20</v>
      </c>
      <c r="F838">
        <f>IF(C838="NVARCHAR",[1]CALCULATIONS!$B$28+(D838*2),IF(C838="INT",[1]CALCULATIONS!$B$26,IF(C838="FLOAT",[1]CALCULATIONS!$B$27,IF(C838="DATE",[1]CALCULATIONS!$B$25,IF(C838="VARCHAR",[1]CALCULATIONS!$B$28+D838,IF(C838="GUID",[1]CALCULATIONS!$B$24,D838))))))</f>
        <v>42</v>
      </c>
    </row>
    <row r="839" spans="1:6">
      <c r="A839" s="3" t="s">
        <v>554</v>
      </c>
      <c r="B839" s="3" t="s">
        <v>567</v>
      </c>
      <c r="C839" s="3" t="s">
        <v>51</v>
      </c>
      <c r="D839">
        <v>20</v>
      </c>
      <c r="F839">
        <f>IF(C839="NVARCHAR",[1]CALCULATIONS!$B$28+(D839*2),IF(C839="INT",[1]CALCULATIONS!$B$26,IF(C839="FLOAT",[1]CALCULATIONS!$B$27,IF(C839="DATE",[1]CALCULATIONS!$B$25,IF(C839="VARCHAR",[1]CALCULATIONS!$B$28+D839,IF(C839="GUID",[1]CALCULATIONS!$B$24,D839))))))</f>
        <v>42</v>
      </c>
    </row>
    <row r="840" spans="1:6">
      <c r="A840" s="3" t="s">
        <v>554</v>
      </c>
      <c r="B840" s="3" t="s">
        <v>568</v>
      </c>
      <c r="C840" s="3" t="s">
        <v>51</v>
      </c>
      <c r="D840">
        <v>60</v>
      </c>
      <c r="F840">
        <f>IF(C840="NVARCHAR",[1]CALCULATIONS!$B$28+(D840*2),IF(C840="INT",[1]CALCULATIONS!$B$26,IF(C840="FLOAT",[1]CALCULATIONS!$B$27,IF(C840="DATE",[1]CALCULATIONS!$B$25,IF(C840="VARCHAR",[1]CALCULATIONS!$B$28+D840,IF(C840="GUID",[1]CALCULATIONS!$B$24,D840))))))</f>
        <v>122</v>
      </c>
    </row>
    <row r="841" spans="1:6">
      <c r="A841" s="3" t="s">
        <v>554</v>
      </c>
      <c r="B841" s="3" t="s">
        <v>75</v>
      </c>
      <c r="C841" s="3" t="s">
        <v>51</v>
      </c>
      <c r="D841">
        <v>60</v>
      </c>
      <c r="F841">
        <f>IF(C841="NVARCHAR",[1]CALCULATIONS!$B$28+(D841*2),IF(C841="INT",[1]CALCULATIONS!$B$26,IF(C841="FLOAT",[1]CALCULATIONS!$B$27,IF(C841="DATE",[1]CALCULATIONS!$B$25,IF(C841="VARCHAR",[1]CALCULATIONS!$B$28+D841,IF(C841="GUID",[1]CALCULATIONS!$B$24,D841))))))</f>
        <v>122</v>
      </c>
    </row>
    <row r="842" spans="1:6">
      <c r="A842" s="3" t="s">
        <v>554</v>
      </c>
      <c r="B842" s="3" t="s">
        <v>569</v>
      </c>
      <c r="C842" s="3" t="s">
        <v>51</v>
      </c>
      <c r="D842">
        <v>60</v>
      </c>
      <c r="F842">
        <f>IF(C842="NVARCHAR",[1]CALCULATIONS!$B$28+(D842*2),IF(C842="INT",[1]CALCULATIONS!$B$26,IF(C842="FLOAT",[1]CALCULATIONS!$B$27,IF(C842="DATE",[1]CALCULATIONS!$B$25,IF(C842="VARCHAR",[1]CALCULATIONS!$B$28+D842,IF(C842="GUID",[1]CALCULATIONS!$B$24,D842))))))</f>
        <v>122</v>
      </c>
    </row>
    <row r="843" spans="1:6">
      <c r="A843" s="3" t="s">
        <v>554</v>
      </c>
      <c r="B843" s="3" t="s">
        <v>570</v>
      </c>
      <c r="C843" s="3" t="s">
        <v>51</v>
      </c>
      <c r="D843">
        <v>60</v>
      </c>
      <c r="F843">
        <f>IF(C843="NVARCHAR",[1]CALCULATIONS!$B$28+(D843*2),IF(C843="INT",[1]CALCULATIONS!$B$26,IF(C843="FLOAT",[1]CALCULATIONS!$B$27,IF(C843="DATE",[1]CALCULATIONS!$B$25,IF(C843="VARCHAR",[1]CALCULATIONS!$B$28+D843,IF(C843="GUID",[1]CALCULATIONS!$B$24,D843))))))</f>
        <v>122</v>
      </c>
    </row>
    <row r="844" spans="1:6">
      <c r="A844" s="3" t="s">
        <v>554</v>
      </c>
      <c r="B844" s="3" t="s">
        <v>361</v>
      </c>
      <c r="C844" s="3" t="s">
        <v>51</v>
      </c>
      <c r="D844">
        <v>10</v>
      </c>
      <c r="F844">
        <f>IF(C844="NVARCHAR",[1]CALCULATIONS!$B$28+(D844*2),IF(C844="INT",[1]CALCULATIONS!$B$26,IF(C844="FLOAT",[1]CALCULATIONS!$B$27,IF(C844="DATE",[1]CALCULATIONS!$B$25,IF(C844="VARCHAR",[1]CALCULATIONS!$B$28+D844,IF(C844="GUID",[1]CALCULATIONS!$B$24,D844))))))</f>
        <v>22</v>
      </c>
    </row>
    <row r="845" spans="1:6">
      <c r="A845" s="3" t="s">
        <v>554</v>
      </c>
      <c r="B845" s="3" t="s">
        <v>571</v>
      </c>
      <c r="C845" s="3" t="s">
        <v>51</v>
      </c>
      <c r="D845">
        <v>255</v>
      </c>
      <c r="F845">
        <f>IF(C845="NVARCHAR",[1]CALCULATIONS!$B$28+(D845*2),IF(C845="INT",[1]CALCULATIONS!$B$26,IF(C845="FLOAT",[1]CALCULATIONS!$B$27,IF(C845="DATE",[1]CALCULATIONS!$B$25,IF(C845="VARCHAR",[1]CALCULATIONS!$B$28+D845,IF(C845="GUID",[1]CALCULATIONS!$B$24,D845))))))</f>
        <v>512</v>
      </c>
    </row>
    <row r="846" spans="1:6">
      <c r="A846" s="3" t="s">
        <v>554</v>
      </c>
      <c r="B846" s="3" t="s">
        <v>572</v>
      </c>
      <c r="C846" s="3" t="s">
        <v>45</v>
      </c>
      <c r="F846">
        <f>IF(C846="NVARCHAR",[1]CALCULATIONS!$B$28+(D846*2),IF(C846="INT",[1]CALCULATIONS!$B$26,IF(C846="FLOAT",[1]CALCULATIONS!$B$27,IF(C846="DATE",[1]CALCULATIONS!$B$25,IF(C846="VARCHAR",[1]CALCULATIONS!$B$28+D846,IF(C846="GUID",[1]CALCULATIONS!$B$24,D846))))))</f>
        <v>4</v>
      </c>
    </row>
    <row r="847" spans="1:6">
      <c r="A847" s="3" t="s">
        <v>554</v>
      </c>
      <c r="B847" s="3" t="s">
        <v>573</v>
      </c>
      <c r="C847" s="3" t="s">
        <v>51</v>
      </c>
      <c r="D847">
        <v>30</v>
      </c>
      <c r="F847">
        <f>IF(C847="NVARCHAR",[1]CALCULATIONS!$B$28+(D847*2),IF(C847="INT",[1]CALCULATIONS!$B$26,IF(C847="FLOAT",[1]CALCULATIONS!$B$27,IF(C847="DATE",[1]CALCULATIONS!$B$25,IF(C847="VARCHAR",[1]CALCULATIONS!$B$28+D847,IF(C847="GUID",[1]CALCULATIONS!$B$24,D847))))))</f>
        <v>62</v>
      </c>
    </row>
    <row r="848" spans="1:6">
      <c r="A848" s="3" t="s">
        <v>554</v>
      </c>
      <c r="B848" s="3" t="s">
        <v>574</v>
      </c>
      <c r="C848" s="3" t="s">
        <v>59</v>
      </c>
      <c r="D848">
        <v>4</v>
      </c>
      <c r="F848">
        <f>IF(C848="NVARCHAR",[1]CALCULATIONS!$B$28+(D848*2),IF(C848="INT",[1]CALCULATIONS!$B$26,IF(C848="FLOAT",[1]CALCULATIONS!$B$27,IF(C848="DATE",[1]CALCULATIONS!$B$25,IF(C848="VARCHAR",[1]CALCULATIONS!$B$28+D848,IF(C848="GUID",[1]CALCULATIONS!$B$24,D848))))))</f>
        <v>6</v>
      </c>
    </row>
    <row r="849" spans="1:7">
      <c r="A849" s="3" t="s">
        <v>554</v>
      </c>
      <c r="B849" s="3" t="s">
        <v>575</v>
      </c>
      <c r="C849" s="3" t="s">
        <v>51</v>
      </c>
      <c r="D849">
        <v>30</v>
      </c>
      <c r="F849">
        <f>IF(C849="NVARCHAR",[1]CALCULATIONS!$B$28+(D849*2),IF(C849="INT",[1]CALCULATIONS!$B$26,IF(C849="FLOAT",[1]CALCULATIONS!$B$27,IF(C849="DATE",[1]CALCULATIONS!$B$25,IF(C849="VARCHAR",[1]CALCULATIONS!$B$28+D849,IF(C849="GUID",[1]CALCULATIONS!$B$24,D849))))))</f>
        <v>62</v>
      </c>
    </row>
    <row r="850" spans="1:7">
      <c r="A850" s="3" t="s">
        <v>554</v>
      </c>
      <c r="B850" s="3" t="s">
        <v>576</v>
      </c>
      <c r="C850" s="3" t="s">
        <v>51</v>
      </c>
      <c r="D850">
        <v>80</v>
      </c>
      <c r="F850">
        <f>IF(C850="NVARCHAR",[1]CALCULATIONS!$B$28+(D850*2),IF(C850="INT",[1]CALCULATIONS!$B$26,IF(C850="FLOAT",[1]CALCULATIONS!$B$27,IF(C850="DATE",[1]CALCULATIONS!$B$25,IF(C850="VARCHAR",[1]CALCULATIONS!$B$28+D850,IF(C850="GUID",[1]CALCULATIONS!$B$24,D850))))))</f>
        <v>162</v>
      </c>
    </row>
    <row r="851" spans="1:7">
      <c r="A851" s="3" t="s">
        <v>554</v>
      </c>
      <c r="B851" s="3" t="s">
        <v>577</v>
      </c>
      <c r="C851" s="3" t="s">
        <v>45</v>
      </c>
      <c r="F851">
        <f>IF(C851="NVARCHAR",[1]CALCULATIONS!$B$28+(D851*2),IF(C851="INT",[1]CALCULATIONS!$B$26,IF(C851="FLOAT",[1]CALCULATIONS!$B$27,IF(C851="DATE",[1]CALCULATIONS!$B$25,IF(C851="VARCHAR",[1]CALCULATIONS!$B$28+D851,IF(C851="GUID",[1]CALCULATIONS!$B$24,D851))))))</f>
        <v>4</v>
      </c>
    </row>
    <row r="852" spans="1:7">
      <c r="A852" s="3" t="s">
        <v>554</v>
      </c>
      <c r="B852" s="3" t="s">
        <v>578</v>
      </c>
      <c r="C852" s="3" t="s">
        <v>45</v>
      </c>
      <c r="F852">
        <f>IF(C852="NVARCHAR",[1]CALCULATIONS!$B$28+(D852*2),IF(C852="INT",[1]CALCULATIONS!$B$26,IF(C852="FLOAT",[1]CALCULATIONS!$B$27,IF(C852="DATE",[1]CALCULATIONS!$B$25,IF(C852="VARCHAR",[1]CALCULATIONS!$B$28+D852,IF(C852="GUID",[1]CALCULATIONS!$B$24,D852))))))</f>
        <v>4</v>
      </c>
    </row>
    <row r="853" spans="1:7">
      <c r="A853" s="3" t="s">
        <v>554</v>
      </c>
      <c r="B853" s="3" t="s">
        <v>579</v>
      </c>
      <c r="C853" s="3" t="s">
        <v>45</v>
      </c>
      <c r="F853">
        <f>IF(C853="NVARCHAR",[1]CALCULATIONS!$B$28+(D853*2),IF(C853="INT",[1]CALCULATIONS!$B$26,IF(C853="FLOAT",[1]CALCULATIONS!$B$27,IF(C853="DATE",[1]CALCULATIONS!$B$25,IF(C853="VARCHAR",[1]CALCULATIONS!$B$28+D853,IF(C853="GUID",[1]CALCULATIONS!$B$24,D853))))))</f>
        <v>4</v>
      </c>
    </row>
    <row r="854" spans="1:7">
      <c r="A854" s="3" t="s">
        <v>554</v>
      </c>
      <c r="B854" s="3" t="s">
        <v>580</v>
      </c>
      <c r="C854" s="3" t="s">
        <v>51</v>
      </c>
      <c r="D854">
        <v>20</v>
      </c>
      <c r="F854">
        <f>IF(C854="NVARCHAR",[1]CALCULATIONS!$B$28+(D854*2),IF(C854="INT",[1]CALCULATIONS!$B$26,IF(C854="FLOAT",[1]CALCULATIONS!$B$27,IF(C854="DATE",[1]CALCULATIONS!$B$25,IF(C854="VARCHAR",[1]CALCULATIONS!$B$28+D854,IF(C854="GUID",[1]CALCULATIONS!$B$24,D854))))))</f>
        <v>42</v>
      </c>
    </row>
    <row r="855" spans="1:7">
      <c r="A855" s="3" t="s">
        <v>554</v>
      </c>
      <c r="B855" s="3" t="s">
        <v>581</v>
      </c>
      <c r="C855" s="3" t="s">
        <v>51</v>
      </c>
      <c r="D855">
        <v>1</v>
      </c>
      <c r="F855">
        <f>IF(C855="NVARCHAR",[1]CALCULATIONS!$B$28+(D855*2),IF(C855="INT",[1]CALCULATIONS!$B$26,IF(C855="FLOAT",[1]CALCULATIONS!$B$27,IF(C855="DATE",[1]CALCULATIONS!$B$25,IF(C855="VARCHAR",[1]CALCULATIONS!$B$28+D855,IF(C855="GUID",[1]CALCULATIONS!$B$24,D855))))))</f>
        <v>4</v>
      </c>
    </row>
    <row r="856" spans="1:7">
      <c r="A856" s="3" t="s">
        <v>554</v>
      </c>
      <c r="B856" s="3" t="s">
        <v>582</v>
      </c>
      <c r="C856" s="3" t="s">
        <v>51</v>
      </c>
      <c r="D856">
        <v>20</v>
      </c>
      <c r="F856">
        <f>IF(C856="NVARCHAR",[1]CALCULATIONS!$B$28+(D856*2),IF(C856="INT",[1]CALCULATIONS!$B$26,IF(C856="FLOAT",[1]CALCULATIONS!$B$27,IF(C856="DATE",[1]CALCULATIONS!$B$25,IF(C856="VARCHAR",[1]CALCULATIONS!$B$28+D856,IF(C856="GUID",[1]CALCULATIONS!$B$24,D856))))))</f>
        <v>42</v>
      </c>
    </row>
    <row r="857" spans="1:7">
      <c r="A857" s="3" t="s">
        <v>554</v>
      </c>
      <c r="B857" s="3" t="s">
        <v>48</v>
      </c>
      <c r="C857" s="3" t="s">
        <v>49</v>
      </c>
      <c r="F857">
        <f>IF(C857="NVARCHAR",[1]CALCULATIONS!$B$28+(D857*2),IF(C857="INT",[1]CALCULATIONS!$B$26,IF(C857="FLOAT",[1]CALCULATIONS!$B$27,IF(C857="DATE",[1]CALCULATIONS!$B$25,IF(C857="VARCHAR",[1]CALCULATIONS!$B$28+D857,IF(C857="GUID",[1]CALCULATIONS!$B$24,D857))))))</f>
        <v>7</v>
      </c>
      <c r="G857">
        <f>SUM(F824:F857)</f>
        <v>2778</v>
      </c>
    </row>
    <row r="858" spans="1:7">
      <c r="A858" s="3"/>
      <c r="B858" s="3"/>
      <c r="C858" s="3"/>
    </row>
    <row r="859" spans="1:7">
      <c r="A859" s="3" t="s">
        <v>583</v>
      </c>
      <c r="B859" t="s">
        <v>50</v>
      </c>
      <c r="C859" t="s">
        <v>51</v>
      </c>
      <c r="D859">
        <v>20</v>
      </c>
      <c r="F859">
        <f>IF(C859="NVARCHAR",[1]CALCULATIONS!$B$28+(D859*2),IF(C859="INT",[1]CALCULATIONS!$B$26,IF(C859="FLOAT",[1]CALCULATIONS!$B$27,IF(C859="DATE",[1]CALCULATIONS!$B$25,IF(C859="VARCHAR",[1]CALCULATIONS!$B$28+D859,IF(C859="GUID",[1]CALCULATIONS!$B$24,D859))))))</f>
        <v>42</v>
      </c>
    </row>
    <row r="860" spans="1:7">
      <c r="A860" s="3" t="s">
        <v>583</v>
      </c>
      <c r="B860" t="s">
        <v>455</v>
      </c>
      <c r="C860" t="s">
        <v>51</v>
      </c>
      <c r="D860">
        <v>40</v>
      </c>
      <c r="F860">
        <f>IF(C860="NVARCHAR",[1]CALCULATIONS!$B$28+(D860*2),IF(C860="INT",[1]CALCULATIONS!$B$26,IF(C860="FLOAT",[1]CALCULATIONS!$B$27,IF(C860="DATE",[1]CALCULATIONS!$B$25,IF(C860="VARCHAR",[1]CALCULATIONS!$B$28+D860,IF(C860="GUID",[1]CALCULATIONS!$B$24,D860))))))</f>
        <v>82</v>
      </c>
      <c r="G860">
        <f>SUM(F859:F860)</f>
        <v>124</v>
      </c>
    </row>
    <row r="862" spans="1:7">
      <c r="A862" s="3" t="s">
        <v>584</v>
      </c>
      <c r="B862" t="s">
        <v>388</v>
      </c>
      <c r="C862" t="s">
        <v>43</v>
      </c>
      <c r="F862">
        <f>IF(C862="NVARCHAR",[1]CALCULATIONS!$B$28+(D862*2),IF(C862="INT",[1]CALCULATIONS!$B$26,IF(C862="FLOAT",[1]CALCULATIONS!$B$27,IF(C862="DATE",[1]CALCULATIONS!$B$25,IF(C862="VARCHAR",[1]CALCULATIONS!$B$28+D862,IF(C862="GUID",[1]CALCULATIONS!$B$24,D862))))))</f>
        <v>24</v>
      </c>
    </row>
    <row r="863" spans="1:7">
      <c r="A863" s="3" t="s">
        <v>584</v>
      </c>
      <c r="B863" t="s">
        <v>186</v>
      </c>
      <c r="C863" t="s">
        <v>43</v>
      </c>
      <c r="F863">
        <f>IF(C863="NVARCHAR",[1]CALCULATIONS!$B$28+(D863*2),IF(C863="INT",[1]CALCULATIONS!$B$26,IF(C863="FLOAT",[1]CALCULATIONS!$B$27,IF(C863="DATE",[1]CALCULATIONS!$B$25,IF(C863="VARCHAR",[1]CALCULATIONS!$B$28+D863,IF(C863="GUID",[1]CALCULATIONS!$B$24,D863))))))</f>
        <v>24</v>
      </c>
    </row>
    <row r="864" spans="1:7">
      <c r="A864" s="3" t="s">
        <v>584</v>
      </c>
      <c r="B864" t="s">
        <v>219</v>
      </c>
      <c r="C864" t="s">
        <v>59</v>
      </c>
      <c r="D864">
        <v>30</v>
      </c>
      <c r="F864">
        <f>IF(C864="NVARCHAR",[1]CALCULATIONS!$B$28+(D864*2),IF(C864="INT",[1]CALCULATIONS!$B$26,IF(C864="FLOAT",[1]CALCULATIONS!$B$27,IF(C864="DATE",[1]CALCULATIONS!$B$25,IF(C864="VARCHAR",[1]CALCULATIONS!$B$28+D864,IF(C864="GUID",[1]CALCULATIONS!$B$24,D864))))))</f>
        <v>32</v>
      </c>
    </row>
    <row r="865" spans="1:7">
      <c r="A865" s="3" t="s">
        <v>584</v>
      </c>
      <c r="B865" t="s">
        <v>488</v>
      </c>
      <c r="C865" t="s">
        <v>43</v>
      </c>
      <c r="F865">
        <f>IF(C865="NVARCHAR",[1]CALCULATIONS!$B$28+(D865*2),IF(C865="INT",[1]CALCULATIONS!$B$26,IF(C865="FLOAT",[1]CALCULATIONS!$B$27,IF(C865="DATE",[1]CALCULATIONS!$B$25,IF(C865="VARCHAR",[1]CALCULATIONS!$B$28+D865,IF(C865="GUID",[1]CALCULATIONS!$B$24,D865))))))</f>
        <v>24</v>
      </c>
    </row>
    <row r="866" spans="1:7">
      <c r="A866" s="3" t="s">
        <v>584</v>
      </c>
      <c r="B866" t="s">
        <v>489</v>
      </c>
      <c r="C866" t="s">
        <v>51</v>
      </c>
      <c r="D866">
        <v>60</v>
      </c>
      <c r="F866">
        <f>IF(C866="NVARCHAR",[1]CALCULATIONS!$B$28+(D866*2),IF(C866="INT",[1]CALCULATIONS!$B$26,IF(C866="FLOAT",[1]CALCULATIONS!$B$27,IF(C866="DATE",[1]CALCULATIONS!$B$25,IF(C866="VARCHAR",[1]CALCULATIONS!$B$28+D866,IF(C866="GUID",[1]CALCULATIONS!$B$24,D866))))))</f>
        <v>122</v>
      </c>
    </row>
    <row r="867" spans="1:7">
      <c r="A867" s="3" t="s">
        <v>584</v>
      </c>
      <c r="B867" t="s">
        <v>491</v>
      </c>
      <c r="C867" t="s">
        <v>51</v>
      </c>
      <c r="D867">
        <v>255</v>
      </c>
      <c r="F867">
        <f>IF(C867="NVARCHAR",[1]CALCULATIONS!$B$28+(D867*2),IF(C867="INT",[1]CALCULATIONS!$B$26,IF(C867="FLOAT",[1]CALCULATIONS!$B$27,IF(C867="DATE",[1]CALCULATIONS!$B$25,IF(C867="VARCHAR",[1]CALCULATIONS!$B$28+D867,IF(C867="GUID",[1]CALCULATIONS!$B$24,D867))))))</f>
        <v>512</v>
      </c>
    </row>
    <row r="868" spans="1:7">
      <c r="A868" s="3" t="s">
        <v>584</v>
      </c>
      <c r="B868" t="s">
        <v>490</v>
      </c>
      <c r="C868" t="s">
        <v>43</v>
      </c>
      <c r="F868">
        <f>IF(C868="NVARCHAR",[1]CALCULATIONS!$B$28+(D868*2),IF(C868="INT",[1]CALCULATIONS!$B$26,IF(C868="FLOAT",[1]CALCULATIONS!$B$27,IF(C868="DATE",[1]CALCULATIONS!$B$25,IF(C868="VARCHAR",[1]CALCULATIONS!$B$28+D868,IF(C868="GUID",[1]CALCULATIONS!$B$24,D868))))))</f>
        <v>24</v>
      </c>
      <c r="G868">
        <f>SUM(F862:F868)</f>
        <v>762</v>
      </c>
    </row>
    <row r="870" spans="1:7">
      <c r="A870" s="22" t="s">
        <v>585</v>
      </c>
      <c r="B870" s="22" t="s">
        <v>586</v>
      </c>
      <c r="C870" s="22" t="s">
        <v>59</v>
      </c>
      <c r="D870" s="22">
        <v>22</v>
      </c>
      <c r="E870" s="22"/>
      <c r="F870" s="22">
        <f>IF(C870="NVARCHAR",[1]CALCULATIONS!$B$28+(D870*2),IF(C870="INT",[1]CALCULATIONS!$B$26,IF(C870="FLOAT",[1]CALCULATIONS!$B$27,IF(C870="DATE",[1]CALCULATIONS!$B$25,IF(C870="VARCHAR",[1]CALCULATIONS!$B$28+D870,IF(C870="GUID",[1]CALCULATIONS!$B$24,D870))))))</f>
        <v>24</v>
      </c>
    </row>
    <row r="871" spans="1:7">
      <c r="A871" s="22" t="s">
        <v>585</v>
      </c>
      <c r="B871" s="22" t="s">
        <v>587</v>
      </c>
      <c r="C871" s="22" t="s">
        <v>59</v>
      </c>
      <c r="D871" s="22">
        <v>22</v>
      </c>
      <c r="E871" s="22"/>
      <c r="F871" s="22">
        <f>IF(C871="NVARCHAR",[1]CALCULATIONS!$B$28+(D871*2),IF(C871="INT",[1]CALCULATIONS!$B$26,IF(C871="FLOAT",[1]CALCULATIONS!$B$27,IF(C871="DATE",[1]CALCULATIONS!$B$25,IF(C871="VARCHAR",[1]CALCULATIONS!$B$28+D871,IF(C871="GUID",[1]CALCULATIONS!$B$24,D871))))))</f>
        <v>24</v>
      </c>
    </row>
    <row r="872" spans="1:7">
      <c r="A872" s="22" t="s">
        <v>585</v>
      </c>
      <c r="B872" s="22" t="s">
        <v>75</v>
      </c>
      <c r="C872" s="22" t="s">
        <v>51</v>
      </c>
      <c r="D872" s="22">
        <v>1000</v>
      </c>
      <c r="E872" s="22"/>
      <c r="F872" s="22">
        <f>IF(C872="NVARCHAR",[1]CALCULATIONS!$B$28+(D872*2),IF(C872="INT",[1]CALCULATIONS!$B$26,IF(C872="FLOAT",[1]CALCULATIONS!$B$27,IF(C872="DATE",[1]CALCULATIONS!$B$25,IF(C872="VARCHAR",[1]CALCULATIONS!$B$28+D872,IF(C872="GUID",[1]CALCULATIONS!$B$24,D872))))))</f>
        <v>2002</v>
      </c>
    </row>
    <row r="873" spans="1:7">
      <c r="A873" s="22" t="s">
        <v>585</v>
      </c>
      <c r="B873" s="22" t="s">
        <v>588</v>
      </c>
      <c r="C873" s="22" t="s">
        <v>51</v>
      </c>
      <c r="D873" s="22">
        <v>1000</v>
      </c>
      <c r="E873" s="22"/>
      <c r="F873" s="22">
        <f>IF(C873="NVARCHAR",[1]CALCULATIONS!$B$28+(D873*2),IF(C873="INT",[1]CALCULATIONS!$B$26,IF(C873="FLOAT",[1]CALCULATIONS!$B$27,IF(C873="DATE",[1]CALCULATIONS!$B$25,IF(C873="VARCHAR",[1]CALCULATIONS!$B$28+D873,IF(C873="GUID",[1]CALCULATIONS!$B$24,D873))))))</f>
        <v>2002</v>
      </c>
    </row>
    <row r="874" spans="1:7">
      <c r="A874" s="22" t="s">
        <v>585</v>
      </c>
      <c r="B874" s="22" t="s">
        <v>589</v>
      </c>
      <c r="C874" s="22" t="s">
        <v>51</v>
      </c>
      <c r="D874" s="22">
        <v>1000</v>
      </c>
      <c r="E874" s="22"/>
      <c r="F874" s="22">
        <f>IF(C874="NVARCHAR",[1]CALCULATIONS!$B$28+(D874*2),IF(C874="INT",[1]CALCULATIONS!$B$26,IF(C874="FLOAT",[1]CALCULATIONS!$B$27,IF(C874="DATE",[1]CALCULATIONS!$B$25,IF(C874="VARCHAR",[1]CALCULATIONS!$B$28+D874,IF(C874="GUID",[1]CALCULATIONS!$B$24,D874))))))</f>
        <v>2002</v>
      </c>
    </row>
    <row r="875" spans="1:7">
      <c r="A875" s="22" t="s">
        <v>585</v>
      </c>
      <c r="B875" s="22" t="s">
        <v>590</v>
      </c>
      <c r="C875" s="23" t="s">
        <v>45</v>
      </c>
      <c r="D875" s="22"/>
      <c r="E875" s="22"/>
      <c r="F875" s="22">
        <f>IF(C875="NVARCHAR",[1]CALCULATIONS!$B$28+(D875*2),IF(C875="INT",[1]CALCULATIONS!$B$26,IF(C875="FLOAT",[1]CALCULATIONS!$B$27,IF(C875="DATE",[1]CALCULATIONS!$B$25,IF(C875="VARCHAR",[1]CALCULATIONS!$B$28+D875,IF(C875="GUID",[1]CALCULATIONS!$B$24,D875))))))</f>
        <v>4</v>
      </c>
    </row>
    <row r="876" spans="1:7">
      <c r="A876" s="22" t="s">
        <v>585</v>
      </c>
      <c r="B876" s="22" t="s">
        <v>591</v>
      </c>
      <c r="C876" s="22" t="s">
        <v>51</v>
      </c>
      <c r="D876" s="22">
        <v>1000</v>
      </c>
      <c r="E876" s="22"/>
      <c r="F876" s="22">
        <f>IF(C876="NVARCHAR",[1]CALCULATIONS!$B$28+(D876*2),IF(C876="INT",[1]CALCULATIONS!$B$26,IF(C876="FLOAT",[1]CALCULATIONS!$B$27,IF(C876="DATE",[1]CALCULATIONS!$B$25,IF(C876="VARCHAR",[1]CALCULATIONS!$B$28+D876,IF(C876="GUID",[1]CALCULATIONS!$B$24,D876))))))</f>
        <v>2002</v>
      </c>
    </row>
    <row r="877" spans="1:7">
      <c r="A877" s="22" t="s">
        <v>585</v>
      </c>
      <c r="B877" s="22" t="s">
        <v>592</v>
      </c>
      <c r="C877" s="22" t="s">
        <v>51</v>
      </c>
      <c r="D877" s="22">
        <v>1000</v>
      </c>
      <c r="E877" s="22"/>
      <c r="F877" s="22">
        <f>IF(C877="NVARCHAR",[1]CALCULATIONS!$B$28+(D877*2),IF(C877="INT",[1]CALCULATIONS!$B$26,IF(C877="FLOAT",[1]CALCULATIONS!$B$27,IF(C877="DATE",[1]CALCULATIONS!$B$25,IF(C877="VARCHAR",[1]CALCULATIONS!$B$28+D877,IF(C877="GUID",[1]CALCULATIONS!$B$24,D877))))))</f>
        <v>2002</v>
      </c>
    </row>
    <row r="878" spans="1:7">
      <c r="A878" s="22" t="s">
        <v>585</v>
      </c>
      <c r="B878" s="22" t="s">
        <v>593</v>
      </c>
      <c r="C878" s="22" t="s">
        <v>51</v>
      </c>
      <c r="D878" s="22">
        <v>1000</v>
      </c>
      <c r="E878" s="22"/>
      <c r="F878" s="22">
        <f>IF(C878="NVARCHAR",[1]CALCULATIONS!$B$28+(D878*2),IF(C878="INT",[1]CALCULATIONS!$B$26,IF(C878="FLOAT",[1]CALCULATIONS!$B$27,IF(C878="DATE",[1]CALCULATIONS!$B$25,IF(C878="VARCHAR",[1]CALCULATIONS!$B$28+D878,IF(C878="GUID",[1]CALCULATIONS!$B$24,D878))))))</f>
        <v>2002</v>
      </c>
    </row>
    <row r="879" spans="1:7">
      <c r="A879" s="22" t="s">
        <v>585</v>
      </c>
      <c r="B879" s="22" t="s">
        <v>594</v>
      </c>
      <c r="C879" s="22" t="s">
        <v>51</v>
      </c>
      <c r="D879" s="22">
        <v>1000</v>
      </c>
      <c r="E879" s="22"/>
      <c r="F879" s="22">
        <f>IF(C879="NVARCHAR",[1]CALCULATIONS!$B$28+(D879*2),IF(C879="INT",[1]CALCULATIONS!$B$26,IF(C879="FLOAT",[1]CALCULATIONS!$B$27,IF(C879="DATE",[1]CALCULATIONS!$B$25,IF(C879="VARCHAR",[1]CALCULATIONS!$B$28+D879,IF(C879="GUID",[1]CALCULATIONS!$B$24,D879))))))</f>
        <v>2002</v>
      </c>
    </row>
    <row r="880" spans="1:7">
      <c r="A880" s="22" t="s">
        <v>585</v>
      </c>
      <c r="B880" s="22" t="s">
        <v>595</v>
      </c>
      <c r="C880" s="22" t="s">
        <v>51</v>
      </c>
      <c r="D880" s="22">
        <v>1000</v>
      </c>
      <c r="E880" s="22"/>
      <c r="F880" s="22">
        <f>IF(C880="NVARCHAR",[1]CALCULATIONS!$B$28+(D880*2),IF(C880="INT",[1]CALCULATIONS!$B$26,IF(C880="FLOAT",[1]CALCULATIONS!$B$27,IF(C880="DATE",[1]CALCULATIONS!$B$25,IF(C880="VARCHAR",[1]CALCULATIONS!$B$28+D880,IF(C880="GUID",[1]CALCULATIONS!$B$24,D880))))))</f>
        <v>2002</v>
      </c>
    </row>
    <row r="881" spans="1:7">
      <c r="A881" s="22" t="s">
        <v>585</v>
      </c>
      <c r="B881" s="22" t="s">
        <v>596</v>
      </c>
      <c r="C881" s="22" t="s">
        <v>59</v>
      </c>
      <c r="D881" s="22">
        <v>6</v>
      </c>
      <c r="E881" s="22"/>
      <c r="F881" s="22">
        <f>IF(C881="NVARCHAR",[1]CALCULATIONS!$B$28+(D881*2),IF(C881="INT",[1]CALCULATIONS!$B$26,IF(C881="FLOAT",[1]CALCULATIONS!$B$27,IF(C881="DATE",[1]CALCULATIONS!$B$25,IF(C881="VARCHAR",[1]CALCULATIONS!$B$28+D881,IF(C881="GUID",[1]CALCULATIONS!$B$24,D881))))))</f>
        <v>8</v>
      </c>
    </row>
    <row r="882" spans="1:7">
      <c r="A882" s="22" t="s">
        <v>585</v>
      </c>
      <c r="B882" s="22" t="s">
        <v>597</v>
      </c>
      <c r="C882" s="23" t="s">
        <v>45</v>
      </c>
      <c r="D882" s="22"/>
      <c r="E882" s="22"/>
      <c r="F882" s="22">
        <f>IF(C882="NVARCHAR",[1]CALCULATIONS!$B$28+(D882*2),IF(C882="INT",[1]CALCULATIONS!$B$26,IF(C882="FLOAT",[1]CALCULATIONS!$B$27,IF(C882="DATE",[1]CALCULATIONS!$B$25,IF(C882="VARCHAR",[1]CALCULATIONS!$B$28+D882,IF(C882="GUID",[1]CALCULATIONS!$B$24,D882))))))</f>
        <v>4</v>
      </c>
    </row>
    <row r="883" spans="1:7">
      <c r="A883" s="22" t="s">
        <v>585</v>
      </c>
      <c r="B883" s="22" t="s">
        <v>598</v>
      </c>
      <c r="C883" s="22" t="s">
        <v>51</v>
      </c>
      <c r="D883" s="22">
        <v>2000</v>
      </c>
      <c r="E883" s="22"/>
      <c r="F883" s="22">
        <f>IF(C883="NVARCHAR",[1]CALCULATIONS!$B$28+(D883*2),IF(C883="INT",[1]CALCULATIONS!$B$26,IF(C883="FLOAT",[1]CALCULATIONS!$B$27,IF(C883="DATE",[1]CALCULATIONS!$B$25,IF(C883="VARCHAR",[1]CALCULATIONS!$B$28+D883,IF(C883="GUID",[1]CALCULATIONS!$B$24,D883))))))</f>
        <v>4002</v>
      </c>
      <c r="G883" s="22">
        <f>SUM(F870:F883)</f>
        <v>20082</v>
      </c>
    </row>
  </sheetData>
  <dataValidations count="1">
    <dataValidation type="list" allowBlank="1" showInputMessage="1" showErrorMessage="1" sqref="E2 E207:E215 E63 E257 E119:E120 E259:E280 E50 E86:E96 E667:E668 E599 E601:E602 E57:E59 E100:E103 E24:E37 E45:E46 E17 E515 E629:E665" xr:uid="{69A67D60-1AFA-4B78-923F-ADEAAB90244E}">
      <formula1>NVARCHAR2_Column_Type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FCE8-FDE3-4392-B05A-98833A490996}">
  <sheetPr codeName="Sheet3"/>
  <dimension ref="A1:E242"/>
  <sheetViews>
    <sheetView topLeftCell="A208" zoomScaleNormal="100" workbookViewId="0">
      <selection activeCell="A145" sqref="A145"/>
    </sheetView>
  </sheetViews>
  <sheetFormatPr defaultRowHeight="13.15"/>
  <cols>
    <col min="1" max="1" width="54.140625" bestFit="1" customWidth="1"/>
    <col min="2" max="2" width="39.28515625" customWidth="1"/>
    <col min="3" max="3" width="57.85546875" customWidth="1"/>
    <col min="4" max="4" width="16.85546875" customWidth="1"/>
    <col min="5" max="5" width="13.28515625" customWidth="1"/>
  </cols>
  <sheetData>
    <row r="1" spans="1:5" s="13" customFormat="1">
      <c r="A1" s="12" t="s">
        <v>599</v>
      </c>
      <c r="B1" s="12" t="s">
        <v>600</v>
      </c>
      <c r="C1" s="12" t="s">
        <v>601</v>
      </c>
      <c r="D1" s="12" t="s">
        <v>602</v>
      </c>
      <c r="E1" s="13" t="s">
        <v>603</v>
      </c>
    </row>
    <row r="2" spans="1:5">
      <c r="A2" t="s">
        <v>41</v>
      </c>
      <c r="B2" t="s">
        <v>604</v>
      </c>
      <c r="C2" t="s">
        <v>42</v>
      </c>
      <c r="D2">
        <v>22</v>
      </c>
    </row>
    <row r="3" spans="1:5">
      <c r="A3" t="s">
        <v>41</v>
      </c>
      <c r="B3" t="s">
        <v>605</v>
      </c>
      <c r="C3" t="s">
        <v>52</v>
      </c>
      <c r="D3">
        <v>120</v>
      </c>
      <c r="E3">
        <f>SUM(D2:D3)</f>
        <v>142</v>
      </c>
    </row>
    <row r="5" spans="1:5">
      <c r="A5" t="s">
        <v>54</v>
      </c>
      <c r="B5" t="s">
        <v>606</v>
      </c>
      <c r="C5" t="s">
        <v>55</v>
      </c>
      <c r="D5">
        <v>22</v>
      </c>
    </row>
    <row r="6" spans="1:5">
      <c r="A6" t="s">
        <v>54</v>
      </c>
      <c r="B6" t="s">
        <v>607</v>
      </c>
      <c r="C6" t="s">
        <v>608</v>
      </c>
      <c r="D6">
        <v>44</v>
      </c>
      <c r="E6">
        <f>SUM(D5:D6)</f>
        <v>66</v>
      </c>
    </row>
    <row r="8" spans="1:5">
      <c r="A8" t="s">
        <v>60</v>
      </c>
      <c r="B8" t="s">
        <v>609</v>
      </c>
      <c r="C8" t="s">
        <v>61</v>
      </c>
      <c r="D8">
        <v>22</v>
      </c>
    </row>
    <row r="9" spans="1:5">
      <c r="A9" t="s">
        <v>60</v>
      </c>
      <c r="B9" t="s">
        <v>610</v>
      </c>
      <c r="C9" t="s">
        <v>62</v>
      </c>
      <c r="D9">
        <v>120</v>
      </c>
      <c r="E9">
        <f>SUM(D8:D9)</f>
        <v>142</v>
      </c>
    </row>
    <row r="11" spans="1:5">
      <c r="A11" t="s">
        <v>63</v>
      </c>
      <c r="B11" t="s">
        <v>611</v>
      </c>
      <c r="C11" t="s">
        <v>64</v>
      </c>
      <c r="D11">
        <v>22</v>
      </c>
    </row>
    <row r="12" spans="1:5">
      <c r="A12" t="s">
        <v>63</v>
      </c>
      <c r="B12" t="s">
        <v>612</v>
      </c>
      <c r="C12" t="s">
        <v>613</v>
      </c>
      <c r="D12">
        <v>142</v>
      </c>
      <c r="E12">
        <f>SUM(D11:D12)</f>
        <v>164</v>
      </c>
    </row>
    <row r="14" spans="1:5">
      <c r="A14" t="s">
        <v>68</v>
      </c>
      <c r="B14" t="s">
        <v>614</v>
      </c>
      <c r="C14" t="s">
        <v>69</v>
      </c>
      <c r="D14">
        <v>22</v>
      </c>
    </row>
    <row r="15" spans="1:5">
      <c r="A15" t="s">
        <v>68</v>
      </c>
      <c r="B15" t="s">
        <v>615</v>
      </c>
      <c r="C15" t="s">
        <v>70</v>
      </c>
      <c r="D15">
        <v>120</v>
      </c>
      <c r="E15">
        <f>SUM(D14:D15)</f>
        <v>142</v>
      </c>
    </row>
    <row r="17" spans="1:5">
      <c r="A17" t="s">
        <v>72</v>
      </c>
      <c r="B17" t="s">
        <v>616</v>
      </c>
      <c r="C17" t="s">
        <v>73</v>
      </c>
      <c r="D17">
        <v>22</v>
      </c>
    </row>
    <row r="18" spans="1:5">
      <c r="A18" t="s">
        <v>72</v>
      </c>
      <c r="B18" t="s">
        <v>617</v>
      </c>
      <c r="C18" t="s">
        <v>74</v>
      </c>
      <c r="D18">
        <v>120</v>
      </c>
      <c r="E18">
        <f>SUM(D17:D18)</f>
        <v>142</v>
      </c>
    </row>
    <row r="20" spans="1:5">
      <c r="A20" t="s">
        <v>77</v>
      </c>
      <c r="B20" t="s">
        <v>618</v>
      </c>
      <c r="C20" t="s">
        <v>78</v>
      </c>
      <c r="D20">
        <v>22</v>
      </c>
    </row>
    <row r="21" spans="1:5">
      <c r="A21" t="s">
        <v>77</v>
      </c>
      <c r="B21" t="s">
        <v>619</v>
      </c>
      <c r="C21" s="3" t="s">
        <v>620</v>
      </c>
      <c r="D21">
        <v>82</v>
      </c>
    </row>
    <row r="22" spans="1:5">
      <c r="A22" t="s">
        <v>77</v>
      </c>
      <c r="B22" t="s">
        <v>621</v>
      </c>
      <c r="C22" s="3" t="s">
        <v>622</v>
      </c>
      <c r="D22">
        <v>82</v>
      </c>
      <c r="E22">
        <f>SUM(D20:D22)</f>
        <v>186</v>
      </c>
    </row>
    <row r="24" spans="1:5">
      <c r="A24" t="s">
        <v>81</v>
      </c>
      <c r="B24" t="s">
        <v>623</v>
      </c>
      <c r="C24" t="s">
        <v>56</v>
      </c>
      <c r="D24">
        <v>22</v>
      </c>
    </row>
    <row r="25" spans="1:5">
      <c r="A25" t="s">
        <v>81</v>
      </c>
      <c r="B25" t="s">
        <v>624</v>
      </c>
      <c r="C25" s="3" t="s">
        <v>625</v>
      </c>
      <c r="D25">
        <v>426</v>
      </c>
      <c r="E25">
        <f>SUM(D24:D25)</f>
        <v>448</v>
      </c>
    </row>
    <row r="27" spans="1:5">
      <c r="A27" t="s">
        <v>91</v>
      </c>
      <c r="B27" t="s">
        <v>626</v>
      </c>
      <c r="C27" t="s">
        <v>82</v>
      </c>
      <c r="D27">
        <v>22</v>
      </c>
    </row>
    <row r="28" spans="1:5">
      <c r="A28" t="s">
        <v>91</v>
      </c>
      <c r="B28" t="s">
        <v>627</v>
      </c>
      <c r="C28" s="3" t="s">
        <v>628</v>
      </c>
      <c r="D28">
        <v>244</v>
      </c>
      <c r="E28">
        <f>SUM(D27:D28)</f>
        <v>266</v>
      </c>
    </row>
    <row r="30" spans="1:5">
      <c r="A30" t="s">
        <v>93</v>
      </c>
      <c r="B30" s="3" t="s">
        <v>629</v>
      </c>
      <c r="C30" t="s">
        <v>94</v>
      </c>
      <c r="D30">
        <v>22</v>
      </c>
    </row>
    <row r="31" spans="1:5">
      <c r="A31" t="s">
        <v>93</v>
      </c>
      <c r="B31" s="3" t="s">
        <v>630</v>
      </c>
      <c r="C31" t="s">
        <v>95</v>
      </c>
      <c r="D31">
        <v>120</v>
      </c>
      <c r="E31">
        <f>SUM(D30:D31)</f>
        <v>142</v>
      </c>
    </row>
    <row r="33" spans="1:5">
      <c r="A33" t="s">
        <v>106</v>
      </c>
      <c r="B33" t="s">
        <v>631</v>
      </c>
      <c r="C33" s="3" t="s">
        <v>186</v>
      </c>
      <c r="D33">
        <v>22</v>
      </c>
    </row>
    <row r="34" spans="1:5">
      <c r="A34" s="3" t="s">
        <v>96</v>
      </c>
      <c r="B34" t="s">
        <v>632</v>
      </c>
      <c r="C34" t="s">
        <v>186</v>
      </c>
      <c r="D34">
        <v>22</v>
      </c>
    </row>
    <row r="35" spans="1:5">
      <c r="A35" s="3" t="s">
        <v>96</v>
      </c>
      <c r="B35" s="3" t="s">
        <v>633</v>
      </c>
      <c r="C35" t="s">
        <v>185</v>
      </c>
      <c r="D35">
        <v>44</v>
      </c>
    </row>
    <row r="36" spans="1:5">
      <c r="A36" s="3" t="s">
        <v>96</v>
      </c>
      <c r="B36" s="3" t="s">
        <v>634</v>
      </c>
      <c r="C36" t="s">
        <v>219</v>
      </c>
      <c r="D36">
        <v>30</v>
      </c>
      <c r="E36">
        <f>SUM(D33:D36)</f>
        <v>118</v>
      </c>
    </row>
    <row r="38" spans="1:5">
      <c r="A38" t="s">
        <v>122</v>
      </c>
      <c r="B38" t="s">
        <v>635</v>
      </c>
      <c r="C38" t="s">
        <v>123</v>
      </c>
      <c r="D38">
        <v>22</v>
      </c>
    </row>
    <row r="39" spans="1:5">
      <c r="A39" t="s">
        <v>122</v>
      </c>
      <c r="B39" t="s">
        <v>636</v>
      </c>
      <c r="C39" t="s">
        <v>637</v>
      </c>
      <c r="D39">
        <v>44</v>
      </c>
      <c r="E39">
        <f>SUM(D38:D39)</f>
        <v>66</v>
      </c>
    </row>
    <row r="41" spans="1:5">
      <c r="A41" t="s">
        <v>127</v>
      </c>
      <c r="B41" t="s">
        <v>638</v>
      </c>
      <c r="C41" t="s">
        <v>128</v>
      </c>
      <c r="D41">
        <v>22</v>
      </c>
    </row>
    <row r="42" spans="1:5">
      <c r="A42" t="s">
        <v>127</v>
      </c>
      <c r="B42" t="s">
        <v>639</v>
      </c>
      <c r="C42" t="s">
        <v>640</v>
      </c>
      <c r="D42">
        <v>44</v>
      </c>
      <c r="E42">
        <f>SUM(D41:D42)</f>
        <v>66</v>
      </c>
    </row>
    <row r="44" spans="1:5">
      <c r="A44" t="s">
        <v>136</v>
      </c>
      <c r="B44" t="s">
        <v>641</v>
      </c>
      <c r="C44" s="3" t="s">
        <v>186</v>
      </c>
      <c r="D44">
        <v>22</v>
      </c>
    </row>
    <row r="45" spans="1:5">
      <c r="A45" s="3" t="s">
        <v>134</v>
      </c>
      <c r="B45" t="s">
        <v>632</v>
      </c>
      <c r="C45" t="s">
        <v>186</v>
      </c>
      <c r="D45">
        <v>22</v>
      </c>
    </row>
    <row r="46" spans="1:5">
      <c r="A46" s="3" t="s">
        <v>134</v>
      </c>
      <c r="B46" s="3" t="s">
        <v>633</v>
      </c>
      <c r="C46" t="s">
        <v>185</v>
      </c>
      <c r="D46">
        <v>44</v>
      </c>
    </row>
    <row r="47" spans="1:5">
      <c r="A47" s="3" t="s">
        <v>134</v>
      </c>
      <c r="B47" s="3" t="s">
        <v>634</v>
      </c>
      <c r="C47" t="s">
        <v>219</v>
      </c>
      <c r="D47">
        <v>30</v>
      </c>
    </row>
    <row r="48" spans="1:5">
      <c r="A48" t="s">
        <v>136</v>
      </c>
      <c r="B48" t="s">
        <v>642</v>
      </c>
      <c r="C48" t="s">
        <v>643</v>
      </c>
      <c r="D48">
        <v>22</v>
      </c>
    </row>
    <row r="49" spans="1:5">
      <c r="A49" t="s">
        <v>136</v>
      </c>
      <c r="B49" t="s">
        <v>644</v>
      </c>
      <c r="C49" t="s">
        <v>73</v>
      </c>
      <c r="D49">
        <v>22</v>
      </c>
    </row>
    <row r="50" spans="1:5">
      <c r="A50" t="s">
        <v>136</v>
      </c>
      <c r="B50" t="s">
        <v>645</v>
      </c>
      <c r="C50" t="s">
        <v>42</v>
      </c>
      <c r="D50">
        <v>22</v>
      </c>
      <c r="E50">
        <f>SUM(D44:D50)</f>
        <v>184</v>
      </c>
    </row>
    <row r="52" spans="1:5">
      <c r="A52" t="s">
        <v>166</v>
      </c>
      <c r="B52" t="s">
        <v>646</v>
      </c>
      <c r="C52" t="s">
        <v>167</v>
      </c>
      <c r="D52">
        <v>22</v>
      </c>
    </row>
    <row r="53" spans="1:5">
      <c r="A53" t="s">
        <v>166</v>
      </c>
      <c r="B53" t="s">
        <v>647</v>
      </c>
      <c r="C53" t="s">
        <v>169</v>
      </c>
      <c r="D53" s="22">
        <v>120</v>
      </c>
      <c r="E53" s="22">
        <f>SUM(D52:D53)</f>
        <v>142</v>
      </c>
    </row>
    <row r="55" spans="1:5">
      <c r="A55" t="s">
        <v>176</v>
      </c>
      <c r="B55" t="s">
        <v>648</v>
      </c>
      <c r="C55" t="s">
        <v>177</v>
      </c>
      <c r="D55">
        <v>22</v>
      </c>
    </row>
    <row r="56" spans="1:5">
      <c r="A56" t="s">
        <v>176</v>
      </c>
      <c r="B56" t="s">
        <v>649</v>
      </c>
      <c r="C56" t="s">
        <v>650</v>
      </c>
      <c r="D56">
        <v>44</v>
      </c>
      <c r="E56">
        <f>SUM(D55:D56)</f>
        <v>66</v>
      </c>
    </row>
    <row r="58" spans="1:5">
      <c r="A58" t="s">
        <v>178</v>
      </c>
      <c r="B58" t="s">
        <v>651</v>
      </c>
      <c r="C58" t="s">
        <v>179</v>
      </c>
      <c r="D58">
        <v>22</v>
      </c>
    </row>
    <row r="59" spans="1:5">
      <c r="A59" t="s">
        <v>178</v>
      </c>
      <c r="B59" t="s">
        <v>652</v>
      </c>
      <c r="C59" t="s">
        <v>653</v>
      </c>
      <c r="D59">
        <v>44</v>
      </c>
      <c r="E59">
        <f>SUM(D58:D59)</f>
        <v>66</v>
      </c>
    </row>
    <row r="61" spans="1:5">
      <c r="A61" t="s">
        <v>180</v>
      </c>
      <c r="B61" t="s">
        <v>654</v>
      </c>
      <c r="C61" t="s">
        <v>181</v>
      </c>
      <c r="D61">
        <v>22</v>
      </c>
    </row>
    <row r="62" spans="1:5">
      <c r="A62" t="s">
        <v>180</v>
      </c>
      <c r="B62" t="s">
        <v>655</v>
      </c>
      <c r="C62" t="s">
        <v>656</v>
      </c>
      <c r="D62">
        <v>26</v>
      </c>
      <c r="E62">
        <f>SUM(D61:D62)</f>
        <v>48</v>
      </c>
    </row>
    <row r="64" spans="1:5">
      <c r="A64" t="s">
        <v>182</v>
      </c>
      <c r="B64" t="s">
        <v>657</v>
      </c>
      <c r="C64" t="s">
        <v>183</v>
      </c>
      <c r="D64">
        <v>22</v>
      </c>
    </row>
    <row r="65" spans="1:5">
      <c r="A65" t="s">
        <v>182</v>
      </c>
      <c r="B65" t="s">
        <v>658</v>
      </c>
      <c r="C65" t="s">
        <v>659</v>
      </c>
      <c r="D65">
        <v>48</v>
      </c>
      <c r="E65">
        <f>SUM(D64:D65)</f>
        <v>70</v>
      </c>
    </row>
    <row r="67" spans="1:5">
      <c r="A67" t="s">
        <v>187</v>
      </c>
      <c r="B67" t="s">
        <v>660</v>
      </c>
      <c r="C67" t="s">
        <v>188</v>
      </c>
      <c r="D67">
        <v>22</v>
      </c>
    </row>
    <row r="68" spans="1:5">
      <c r="A68" t="s">
        <v>187</v>
      </c>
      <c r="B68" t="s">
        <v>661</v>
      </c>
      <c r="C68" t="s">
        <v>662</v>
      </c>
      <c r="D68">
        <v>44</v>
      </c>
      <c r="E68">
        <f>SUM(D67:D68)</f>
        <v>66</v>
      </c>
    </row>
    <row r="70" spans="1:5">
      <c r="A70" t="s">
        <v>189</v>
      </c>
      <c r="B70" t="s">
        <v>663</v>
      </c>
      <c r="C70" t="s">
        <v>190</v>
      </c>
      <c r="D70">
        <v>22</v>
      </c>
    </row>
    <row r="71" spans="1:5">
      <c r="A71" t="s">
        <v>189</v>
      </c>
      <c r="B71" t="s">
        <v>664</v>
      </c>
      <c r="C71" t="s">
        <v>665</v>
      </c>
      <c r="D71">
        <v>44</v>
      </c>
      <c r="E71">
        <f>SUM(D70:D71)</f>
        <v>66</v>
      </c>
    </row>
    <row r="73" spans="1:5">
      <c r="A73" t="s">
        <v>191</v>
      </c>
      <c r="B73" t="s">
        <v>666</v>
      </c>
      <c r="C73" t="s">
        <v>184</v>
      </c>
      <c r="D73">
        <v>22</v>
      </c>
    </row>
    <row r="74" spans="1:5">
      <c r="A74" t="s">
        <v>191</v>
      </c>
      <c r="B74" t="s">
        <v>667</v>
      </c>
      <c r="C74" t="s">
        <v>186</v>
      </c>
      <c r="D74">
        <v>22</v>
      </c>
      <c r="E74">
        <f>SUM(D73:D74)</f>
        <v>44</v>
      </c>
    </row>
    <row r="76" spans="1:5">
      <c r="A76" t="s">
        <v>228</v>
      </c>
      <c r="B76" t="s">
        <v>668</v>
      </c>
      <c r="C76" t="s">
        <v>229</v>
      </c>
      <c r="D76">
        <v>22</v>
      </c>
    </row>
    <row r="77" spans="1:5">
      <c r="A77" t="s">
        <v>228</v>
      </c>
      <c r="B77" t="s">
        <v>669</v>
      </c>
      <c r="C77" t="s">
        <v>670</v>
      </c>
      <c r="D77">
        <v>66</v>
      </c>
      <c r="E77">
        <f>SUM(D76:D77)</f>
        <v>88</v>
      </c>
    </row>
    <row r="79" spans="1:5">
      <c r="A79" t="s">
        <v>234</v>
      </c>
      <c r="B79" t="s">
        <v>671</v>
      </c>
      <c r="C79" t="s">
        <v>235</v>
      </c>
      <c r="D79">
        <v>22</v>
      </c>
    </row>
    <row r="80" spans="1:5">
      <c r="A80" t="s">
        <v>234</v>
      </c>
      <c r="B80" t="s">
        <v>672</v>
      </c>
      <c r="C80" t="s">
        <v>673</v>
      </c>
      <c r="D80">
        <v>70</v>
      </c>
      <c r="E80">
        <f>SUM(D79:D80)</f>
        <v>92</v>
      </c>
    </row>
    <row r="82" spans="1:5">
      <c r="A82" t="s">
        <v>243</v>
      </c>
      <c r="B82" t="s">
        <v>674</v>
      </c>
      <c r="C82" t="s">
        <v>244</v>
      </c>
      <c r="D82">
        <v>22</v>
      </c>
    </row>
    <row r="83" spans="1:5">
      <c r="A83" t="s">
        <v>243</v>
      </c>
      <c r="B83" t="s">
        <v>675</v>
      </c>
      <c r="C83" t="s">
        <v>676</v>
      </c>
      <c r="D83">
        <v>140</v>
      </c>
      <c r="E83">
        <f>SUM(D82:D83)</f>
        <v>162</v>
      </c>
    </row>
    <row r="85" spans="1:5">
      <c r="A85" t="s">
        <v>246</v>
      </c>
      <c r="B85" t="s">
        <v>677</v>
      </c>
      <c r="C85" t="s">
        <v>247</v>
      </c>
      <c r="D85">
        <v>32</v>
      </c>
      <c r="E85">
        <f>SUM(D85:D85)</f>
        <v>32</v>
      </c>
    </row>
    <row r="87" spans="1:5">
      <c r="A87" t="s">
        <v>258</v>
      </c>
      <c r="B87" t="s">
        <v>678</v>
      </c>
      <c r="C87" t="s">
        <v>259</v>
      </c>
      <c r="D87">
        <v>4</v>
      </c>
      <c r="E87">
        <f>SUM(D87:D87)</f>
        <v>4</v>
      </c>
    </row>
    <row r="89" spans="1:5">
      <c r="A89" t="s">
        <v>265</v>
      </c>
      <c r="B89" t="s">
        <v>679</v>
      </c>
      <c r="C89" t="s">
        <v>680</v>
      </c>
      <c r="D89">
        <v>96</v>
      </c>
      <c r="E89">
        <f>SUM(D89:D89)</f>
        <v>96</v>
      </c>
    </row>
    <row r="91" spans="1:5">
      <c r="A91" t="s">
        <v>284</v>
      </c>
      <c r="B91" t="s">
        <v>681</v>
      </c>
      <c r="C91" t="s">
        <v>682</v>
      </c>
      <c r="D91">
        <v>132</v>
      </c>
      <c r="E91">
        <f>SUM(D91:D91)</f>
        <v>132</v>
      </c>
    </row>
    <row r="93" spans="1:5">
      <c r="A93" t="s">
        <v>288</v>
      </c>
      <c r="B93" t="s">
        <v>683</v>
      </c>
      <c r="C93" t="s">
        <v>680</v>
      </c>
      <c r="D93">
        <v>96</v>
      </c>
      <c r="E93">
        <f>SUM(D93:D93)</f>
        <v>96</v>
      </c>
    </row>
    <row r="95" spans="1:5">
      <c r="A95" t="s">
        <v>289</v>
      </c>
      <c r="B95" t="s">
        <v>684</v>
      </c>
      <c r="C95" t="s">
        <v>685</v>
      </c>
      <c r="D95">
        <v>64</v>
      </c>
    </row>
    <row r="96" spans="1:5">
      <c r="A96" t="s">
        <v>289</v>
      </c>
      <c r="B96" t="s">
        <v>686</v>
      </c>
      <c r="C96" t="s">
        <v>319</v>
      </c>
      <c r="D96">
        <v>22</v>
      </c>
      <c r="E96">
        <f>SUM(D95:D96)</f>
        <v>86</v>
      </c>
    </row>
    <row r="98" spans="1:5">
      <c r="A98" t="s">
        <v>320</v>
      </c>
      <c r="B98" t="s">
        <v>687</v>
      </c>
      <c r="C98" t="s">
        <v>685</v>
      </c>
      <c r="D98">
        <v>64</v>
      </c>
      <c r="E98">
        <f>SUM(D98:D98)</f>
        <v>64</v>
      </c>
    </row>
    <row r="100" spans="1:5">
      <c r="A100" t="s">
        <v>321</v>
      </c>
      <c r="B100" t="s">
        <v>688</v>
      </c>
      <c r="C100" t="s">
        <v>322</v>
      </c>
      <c r="D100">
        <v>22</v>
      </c>
    </row>
    <row r="101" spans="1:5">
      <c r="A101" t="s">
        <v>321</v>
      </c>
      <c r="B101" t="s">
        <v>689</v>
      </c>
      <c r="C101" t="s">
        <v>690</v>
      </c>
      <c r="D101">
        <v>44</v>
      </c>
    </row>
    <row r="102" spans="1:5">
      <c r="A102" t="s">
        <v>321</v>
      </c>
      <c r="B102" t="s">
        <v>691</v>
      </c>
      <c r="C102" t="s">
        <v>186</v>
      </c>
      <c r="D102">
        <v>22</v>
      </c>
    </row>
    <row r="103" spans="1:5">
      <c r="A103" t="s">
        <v>321</v>
      </c>
      <c r="B103" t="s">
        <v>692</v>
      </c>
      <c r="C103" t="s">
        <v>323</v>
      </c>
      <c r="D103">
        <v>22</v>
      </c>
      <c r="E103">
        <f>SUM(D100:D103)</f>
        <v>110</v>
      </c>
    </row>
    <row r="105" spans="1:5">
      <c r="A105" t="s">
        <v>355</v>
      </c>
      <c r="B105" t="s">
        <v>693</v>
      </c>
      <c r="C105" t="s">
        <v>356</v>
      </c>
      <c r="D105">
        <v>22</v>
      </c>
    </row>
    <row r="106" spans="1:5">
      <c r="A106" t="s">
        <v>355</v>
      </c>
      <c r="B106" t="s">
        <v>694</v>
      </c>
      <c r="C106" t="s">
        <v>219</v>
      </c>
      <c r="D106">
        <v>30</v>
      </c>
      <c r="E106">
        <f>SUM(D105:D106)</f>
        <v>52</v>
      </c>
    </row>
    <row r="108" spans="1:5">
      <c r="A108" t="s">
        <v>364</v>
      </c>
      <c r="B108" t="s">
        <v>695</v>
      </c>
      <c r="C108" t="s">
        <v>365</v>
      </c>
      <c r="D108">
        <v>22</v>
      </c>
    </row>
    <row r="109" spans="1:5">
      <c r="A109" t="s">
        <v>364</v>
      </c>
      <c r="B109" t="s">
        <v>696</v>
      </c>
      <c r="C109" t="s">
        <v>219</v>
      </c>
      <c r="D109">
        <v>30</v>
      </c>
    </row>
    <row r="110" spans="1:5">
      <c r="A110" t="s">
        <v>364</v>
      </c>
      <c r="B110" t="s">
        <v>697</v>
      </c>
      <c r="C110" t="s">
        <v>366</v>
      </c>
      <c r="D110">
        <v>120</v>
      </c>
      <c r="E110">
        <f>SUM(D108:D110)</f>
        <v>172</v>
      </c>
    </row>
    <row r="112" spans="1:5">
      <c r="A112" t="s">
        <v>367</v>
      </c>
      <c r="B112" t="s">
        <v>698</v>
      </c>
      <c r="C112" t="s">
        <v>368</v>
      </c>
      <c r="D112">
        <v>22</v>
      </c>
    </row>
    <row r="113" spans="1:5">
      <c r="A113" t="s">
        <v>367</v>
      </c>
      <c r="B113" t="s">
        <v>699</v>
      </c>
      <c r="C113" t="s">
        <v>186</v>
      </c>
      <c r="D113">
        <v>22</v>
      </c>
    </row>
    <row r="114" spans="1:5">
      <c r="A114" t="s">
        <v>367</v>
      </c>
      <c r="B114" t="s">
        <v>700</v>
      </c>
      <c r="C114" t="s">
        <v>322</v>
      </c>
      <c r="D114">
        <v>22</v>
      </c>
      <c r="E114">
        <f>SUM(D112:D114)</f>
        <v>66</v>
      </c>
    </row>
    <row r="116" spans="1:5">
      <c r="A116" t="s">
        <v>701</v>
      </c>
      <c r="B116" t="s">
        <v>702</v>
      </c>
      <c r="C116" t="s">
        <v>703</v>
      </c>
      <c r="D116">
        <v>22</v>
      </c>
    </row>
    <row r="117" spans="1:5">
      <c r="A117" t="s">
        <v>701</v>
      </c>
      <c r="B117" t="s">
        <v>704</v>
      </c>
      <c r="C117" t="s">
        <v>705</v>
      </c>
      <c r="D117">
        <v>52</v>
      </c>
      <c r="E117">
        <f>SUM(D116:D117)</f>
        <v>74</v>
      </c>
    </row>
    <row r="119" spans="1:5">
      <c r="A119" t="s">
        <v>380</v>
      </c>
      <c r="B119" t="s">
        <v>706</v>
      </c>
      <c r="C119" t="s">
        <v>381</v>
      </c>
      <c r="D119">
        <v>22</v>
      </c>
    </row>
    <row r="120" spans="1:5">
      <c r="A120" t="s">
        <v>380</v>
      </c>
      <c r="B120" t="s">
        <v>707</v>
      </c>
      <c r="C120" t="s">
        <v>50</v>
      </c>
      <c r="D120">
        <v>40</v>
      </c>
    </row>
    <row r="121" spans="1:5">
      <c r="A121" t="s">
        <v>380</v>
      </c>
      <c r="B121" t="s">
        <v>708</v>
      </c>
      <c r="C121" t="s">
        <v>382</v>
      </c>
      <c r="D121">
        <v>40</v>
      </c>
    </row>
    <row r="122" spans="1:5">
      <c r="A122" t="s">
        <v>380</v>
      </c>
      <c r="B122" t="s">
        <v>709</v>
      </c>
      <c r="C122" t="s">
        <v>186</v>
      </c>
      <c r="D122">
        <v>22</v>
      </c>
      <c r="E122">
        <f>SUM(D119:D122)</f>
        <v>124</v>
      </c>
    </row>
    <row r="124" spans="1:5">
      <c r="A124" t="s">
        <v>385</v>
      </c>
      <c r="B124" t="s">
        <v>710</v>
      </c>
      <c r="C124" t="s">
        <v>386</v>
      </c>
      <c r="D124">
        <v>160</v>
      </c>
      <c r="E124">
        <f>SUM(D124:D124)</f>
        <v>160</v>
      </c>
    </row>
    <row r="126" spans="1:5">
      <c r="A126" t="s">
        <v>387</v>
      </c>
      <c r="B126" t="s">
        <v>711</v>
      </c>
      <c r="C126" t="s">
        <v>388</v>
      </c>
      <c r="D126">
        <v>22</v>
      </c>
      <c r="E126">
        <f>SUM(D126:D126)</f>
        <v>22</v>
      </c>
    </row>
    <row r="128" spans="1:5">
      <c r="A128" t="s">
        <v>394</v>
      </c>
      <c r="B128" t="s">
        <v>712</v>
      </c>
      <c r="C128" t="s">
        <v>395</v>
      </c>
      <c r="D128">
        <v>22</v>
      </c>
    </row>
    <row r="129" spans="1:5">
      <c r="A129" t="s">
        <v>394</v>
      </c>
      <c r="B129" t="s">
        <v>713</v>
      </c>
      <c r="C129" t="s">
        <v>714</v>
      </c>
      <c r="D129">
        <v>140</v>
      </c>
    </row>
    <row r="130" spans="1:5">
      <c r="A130" t="s">
        <v>394</v>
      </c>
      <c r="B130" t="s">
        <v>715</v>
      </c>
      <c r="C130" t="s">
        <v>186</v>
      </c>
      <c r="D130">
        <v>22</v>
      </c>
      <c r="E130">
        <f>SUM(D128:D130)</f>
        <v>184</v>
      </c>
    </row>
    <row r="132" spans="1:5">
      <c r="A132" t="s">
        <v>426</v>
      </c>
      <c r="B132" t="s">
        <v>716</v>
      </c>
      <c r="C132" t="s">
        <v>427</v>
      </c>
      <c r="D132">
        <v>22</v>
      </c>
    </row>
    <row r="133" spans="1:5">
      <c r="A133" t="s">
        <v>426</v>
      </c>
      <c r="B133" t="s">
        <v>717</v>
      </c>
      <c r="C133" t="s">
        <v>718</v>
      </c>
      <c r="D133">
        <v>194</v>
      </c>
      <c r="E133">
        <f>SUM(D132:D133)</f>
        <v>216</v>
      </c>
    </row>
    <row r="135" spans="1:5">
      <c r="A135" t="s">
        <v>430</v>
      </c>
      <c r="B135" t="s">
        <v>719</v>
      </c>
      <c r="C135" t="s">
        <v>186</v>
      </c>
      <c r="D135">
        <v>22</v>
      </c>
      <c r="E135">
        <f>SUM(D135:D135)</f>
        <v>22</v>
      </c>
    </row>
    <row r="137" spans="1:5">
      <c r="A137" t="s">
        <v>434</v>
      </c>
      <c r="B137" t="s">
        <v>720</v>
      </c>
      <c r="C137" t="s">
        <v>388</v>
      </c>
      <c r="D137">
        <v>22</v>
      </c>
      <c r="E137">
        <f>SUM(D137:D137)</f>
        <v>22</v>
      </c>
    </row>
    <row r="139" spans="1:5">
      <c r="A139" t="s">
        <v>440</v>
      </c>
      <c r="B139" t="s">
        <v>721</v>
      </c>
      <c r="C139" t="s">
        <v>722</v>
      </c>
      <c r="D139">
        <v>60</v>
      </c>
      <c r="E139">
        <f>SUM(D139:D139)</f>
        <v>60</v>
      </c>
    </row>
    <row r="141" spans="1:5">
      <c r="A141" t="s">
        <v>452</v>
      </c>
      <c r="B141" t="s">
        <v>632</v>
      </c>
      <c r="C141" t="s">
        <v>186</v>
      </c>
      <c r="D141">
        <v>22</v>
      </c>
    </row>
    <row r="142" spans="1:5">
      <c r="A142" t="s">
        <v>452</v>
      </c>
      <c r="B142" t="s">
        <v>634</v>
      </c>
      <c r="C142" t="s">
        <v>219</v>
      </c>
      <c r="D142">
        <v>30</v>
      </c>
    </row>
    <row r="143" spans="1:5">
      <c r="A143" t="s">
        <v>452</v>
      </c>
      <c r="B143" t="s">
        <v>633</v>
      </c>
      <c r="C143" t="s">
        <v>185</v>
      </c>
      <c r="D143">
        <v>44</v>
      </c>
      <c r="E143">
        <f>SUM(D141:D143)</f>
        <v>96</v>
      </c>
    </row>
    <row r="145" spans="1:5">
      <c r="A145" s="23" t="s">
        <v>454</v>
      </c>
      <c r="B145" s="22" t="s">
        <v>723</v>
      </c>
      <c r="C145" s="22" t="s">
        <v>724</v>
      </c>
      <c r="D145" s="22">
        <v>62</v>
      </c>
      <c r="E145" s="22">
        <f>SUM(D145:D145)</f>
        <v>62</v>
      </c>
    </row>
    <row r="147" spans="1:5">
      <c r="A147" t="s">
        <v>456</v>
      </c>
      <c r="B147" t="s">
        <v>725</v>
      </c>
      <c r="C147" t="s">
        <v>726</v>
      </c>
      <c r="D147">
        <v>64</v>
      </c>
      <c r="E147">
        <f>SUM(D147:D147)</f>
        <v>64</v>
      </c>
    </row>
    <row r="149" spans="1:5">
      <c r="A149" t="s">
        <v>459</v>
      </c>
      <c r="B149" t="s">
        <v>727</v>
      </c>
      <c r="C149" t="s">
        <v>382</v>
      </c>
      <c r="D149">
        <v>40</v>
      </c>
      <c r="E149">
        <f>SUM(D149:D149)</f>
        <v>40</v>
      </c>
    </row>
    <row r="151" spans="1:5">
      <c r="A151" t="s">
        <v>461</v>
      </c>
      <c r="B151" t="s">
        <v>728</v>
      </c>
      <c r="C151" t="s">
        <v>462</v>
      </c>
      <c r="D151">
        <v>22</v>
      </c>
    </row>
    <row r="152" spans="1:5">
      <c r="A152" t="s">
        <v>461</v>
      </c>
      <c r="B152" t="s">
        <v>729</v>
      </c>
      <c r="C152" t="s">
        <v>50</v>
      </c>
      <c r="D152">
        <v>40</v>
      </c>
    </row>
    <row r="153" spans="1:5">
      <c r="A153" t="s">
        <v>461</v>
      </c>
      <c r="B153" t="s">
        <v>730</v>
      </c>
      <c r="C153" t="s">
        <v>463</v>
      </c>
      <c r="D153">
        <v>22</v>
      </c>
    </row>
    <row r="154" spans="1:5">
      <c r="A154" t="s">
        <v>461</v>
      </c>
      <c r="B154" t="s">
        <v>731</v>
      </c>
      <c r="C154" t="s">
        <v>186</v>
      </c>
      <c r="D154">
        <v>22</v>
      </c>
      <c r="E154">
        <f>SUM(D151:D154)</f>
        <v>106</v>
      </c>
    </row>
    <row r="156" spans="1:5">
      <c r="A156" t="s">
        <v>467</v>
      </c>
      <c r="B156" t="s">
        <v>732</v>
      </c>
      <c r="C156" t="s">
        <v>391</v>
      </c>
      <c r="D156">
        <v>4</v>
      </c>
      <c r="E156">
        <f>SUM(D156:D156)</f>
        <v>4</v>
      </c>
    </row>
    <row r="158" spans="1:5">
      <c r="A158" t="s">
        <v>472</v>
      </c>
      <c r="B158" t="s">
        <v>733</v>
      </c>
      <c r="C158" t="s">
        <v>473</v>
      </c>
      <c r="D158">
        <v>22</v>
      </c>
      <c r="E158">
        <f>SUM(D158:D158)</f>
        <v>22</v>
      </c>
    </row>
    <row r="160" spans="1:5">
      <c r="A160" t="s">
        <v>477</v>
      </c>
      <c r="B160" t="s">
        <v>734</v>
      </c>
      <c r="C160" t="s">
        <v>478</v>
      </c>
      <c r="D160">
        <v>8</v>
      </c>
      <c r="E160">
        <f>SUM(D160:D160)</f>
        <v>8</v>
      </c>
    </row>
    <row r="162" spans="1:5">
      <c r="A162" t="s">
        <v>480</v>
      </c>
      <c r="B162" t="s">
        <v>735</v>
      </c>
      <c r="C162" t="s">
        <v>168</v>
      </c>
      <c r="D162">
        <v>22</v>
      </c>
      <c r="E162">
        <f>SUM(D162:D162)</f>
        <v>22</v>
      </c>
    </row>
    <row r="164" spans="1:5">
      <c r="A164" t="s">
        <v>483</v>
      </c>
      <c r="B164" t="s">
        <v>736</v>
      </c>
      <c r="C164" t="s">
        <v>484</v>
      </c>
      <c r="D164">
        <v>22</v>
      </c>
      <c r="E164">
        <f>SUM(D164:D164)</f>
        <v>22</v>
      </c>
    </row>
    <row r="166" spans="1:5">
      <c r="A166" t="s">
        <v>487</v>
      </c>
      <c r="B166" t="s">
        <v>737</v>
      </c>
      <c r="C166" t="s">
        <v>388</v>
      </c>
      <c r="D166">
        <v>22</v>
      </c>
    </row>
    <row r="167" spans="1:5">
      <c r="A167" t="s">
        <v>487</v>
      </c>
      <c r="B167" t="s">
        <v>738</v>
      </c>
      <c r="C167" t="s">
        <v>219</v>
      </c>
      <c r="D167">
        <v>30</v>
      </c>
    </row>
    <row r="168" spans="1:5">
      <c r="A168" t="s">
        <v>487</v>
      </c>
      <c r="B168" t="s">
        <v>739</v>
      </c>
      <c r="C168" t="s">
        <v>488</v>
      </c>
      <c r="D168">
        <v>22</v>
      </c>
    </row>
    <row r="169" spans="1:5">
      <c r="A169" t="s">
        <v>487</v>
      </c>
      <c r="B169" t="s">
        <v>740</v>
      </c>
      <c r="C169" t="s">
        <v>741</v>
      </c>
      <c r="D169">
        <v>52</v>
      </c>
    </row>
    <row r="170" spans="1:5">
      <c r="A170" t="s">
        <v>487</v>
      </c>
      <c r="B170" t="s">
        <v>742</v>
      </c>
      <c r="C170" t="s">
        <v>490</v>
      </c>
      <c r="D170">
        <v>22</v>
      </c>
      <c r="E170">
        <f>SUM(D166:D170)</f>
        <v>148</v>
      </c>
    </row>
    <row r="172" spans="1:5">
      <c r="A172" t="s">
        <v>492</v>
      </c>
      <c r="B172" t="s">
        <v>743</v>
      </c>
      <c r="C172" t="s">
        <v>382</v>
      </c>
      <c r="D172">
        <v>40</v>
      </c>
    </row>
    <row r="173" spans="1:5">
      <c r="A173" t="s">
        <v>492</v>
      </c>
      <c r="B173" t="s">
        <v>744</v>
      </c>
      <c r="C173" t="s">
        <v>435</v>
      </c>
      <c r="D173">
        <v>22</v>
      </c>
    </row>
    <row r="174" spans="1:5">
      <c r="A174" t="s">
        <v>492</v>
      </c>
      <c r="B174" t="s">
        <v>745</v>
      </c>
      <c r="C174" t="s">
        <v>383</v>
      </c>
      <c r="D174">
        <v>40</v>
      </c>
      <c r="E174">
        <f>SUM(D172:D174)</f>
        <v>102</v>
      </c>
    </row>
    <row r="176" spans="1:5">
      <c r="A176" t="s">
        <v>494</v>
      </c>
      <c r="B176" t="s">
        <v>746</v>
      </c>
      <c r="C176" t="s">
        <v>495</v>
      </c>
      <c r="D176">
        <v>60</v>
      </c>
    </row>
    <row r="177" spans="1:5">
      <c r="A177" t="s">
        <v>494</v>
      </c>
      <c r="B177" t="s">
        <v>747</v>
      </c>
      <c r="C177" t="s">
        <v>435</v>
      </c>
      <c r="D177">
        <v>22</v>
      </c>
      <c r="E177">
        <f>SUM(D176:D177)</f>
        <v>82</v>
      </c>
    </row>
    <row r="179" spans="1:5">
      <c r="A179" t="s">
        <v>496</v>
      </c>
      <c r="B179" t="s">
        <v>748</v>
      </c>
      <c r="C179" t="s">
        <v>435</v>
      </c>
      <c r="D179">
        <v>22</v>
      </c>
    </row>
    <row r="180" spans="1:5">
      <c r="A180" t="s">
        <v>496</v>
      </c>
      <c r="B180" t="s">
        <v>749</v>
      </c>
      <c r="C180" t="s">
        <v>391</v>
      </c>
      <c r="D180">
        <v>4</v>
      </c>
      <c r="E180">
        <f>SUM(D179:D180)</f>
        <v>26</v>
      </c>
    </row>
    <row r="182" spans="1:5">
      <c r="A182" s="3" t="s">
        <v>498</v>
      </c>
      <c r="B182" t="s">
        <v>750</v>
      </c>
      <c r="C182" t="s">
        <v>391</v>
      </c>
      <c r="D182">
        <v>4</v>
      </c>
      <c r="E182">
        <f>SUM(D182:D182)</f>
        <v>4</v>
      </c>
    </row>
    <row r="184" spans="1:5">
      <c r="A184" t="s">
        <v>509</v>
      </c>
      <c r="B184" t="s">
        <v>751</v>
      </c>
      <c r="C184" t="s">
        <v>388</v>
      </c>
      <c r="D184" s="22">
        <v>22</v>
      </c>
      <c r="E184" s="22">
        <f>SUM(D184:D184)</f>
        <v>22</v>
      </c>
    </row>
    <row r="186" spans="1:5">
      <c r="A186" s="3" t="s">
        <v>519</v>
      </c>
      <c r="B186" t="s">
        <v>752</v>
      </c>
      <c r="C186" t="s">
        <v>495</v>
      </c>
      <c r="D186">
        <v>60</v>
      </c>
    </row>
    <row r="187" spans="1:5">
      <c r="A187" s="3" t="s">
        <v>519</v>
      </c>
      <c r="B187" t="s">
        <v>753</v>
      </c>
      <c r="C187" t="s">
        <v>391</v>
      </c>
      <c r="D187">
        <v>4</v>
      </c>
      <c r="E187">
        <f>SUM(D186:D187)</f>
        <v>64</v>
      </c>
    </row>
    <row r="189" spans="1:5">
      <c r="A189" s="3" t="s">
        <v>520</v>
      </c>
      <c r="B189" t="s">
        <v>754</v>
      </c>
      <c r="C189" t="s">
        <v>383</v>
      </c>
      <c r="D189">
        <v>40</v>
      </c>
      <c r="E189">
        <f>SUM(D189:D189)</f>
        <v>40</v>
      </c>
    </row>
    <row r="191" spans="1:5">
      <c r="A191" s="3" t="s">
        <v>521</v>
      </c>
      <c r="B191" t="s">
        <v>755</v>
      </c>
      <c r="C191" t="s">
        <v>756</v>
      </c>
      <c r="D191">
        <v>38</v>
      </c>
      <c r="E191">
        <f>SUM(D191:D191)</f>
        <v>38</v>
      </c>
    </row>
    <row r="193" spans="1:5">
      <c r="A193" t="s">
        <v>525</v>
      </c>
      <c r="B193" t="s">
        <v>757</v>
      </c>
      <c r="C193" t="s">
        <v>758</v>
      </c>
      <c r="D193">
        <v>84</v>
      </c>
      <c r="E193">
        <f>SUM(D193:D193)</f>
        <v>84</v>
      </c>
    </row>
    <row r="195" spans="1:5">
      <c r="A195" t="s">
        <v>528</v>
      </c>
      <c r="B195" t="s">
        <v>759</v>
      </c>
      <c r="C195" t="s">
        <v>529</v>
      </c>
      <c r="D195">
        <v>22</v>
      </c>
    </row>
    <row r="196" spans="1:5">
      <c r="A196" t="s">
        <v>528</v>
      </c>
      <c r="B196" t="s">
        <v>760</v>
      </c>
      <c r="C196" t="s">
        <v>219</v>
      </c>
      <c r="D196">
        <v>30</v>
      </c>
    </row>
    <row r="197" spans="1:5">
      <c r="A197" t="s">
        <v>528</v>
      </c>
      <c r="B197" t="s">
        <v>761</v>
      </c>
      <c r="C197" t="s">
        <v>762</v>
      </c>
      <c r="D197">
        <v>150</v>
      </c>
      <c r="E197">
        <f>SUM(D195:D197)</f>
        <v>202</v>
      </c>
    </row>
    <row r="199" spans="1:5">
      <c r="A199" t="s">
        <v>534</v>
      </c>
      <c r="B199" t="s">
        <v>763</v>
      </c>
      <c r="C199" t="s">
        <v>388</v>
      </c>
      <c r="D199">
        <v>22</v>
      </c>
    </row>
    <row r="200" spans="1:5">
      <c r="A200" t="s">
        <v>534</v>
      </c>
      <c r="B200" t="s">
        <v>764</v>
      </c>
      <c r="C200" t="s">
        <v>219</v>
      </c>
      <c r="D200">
        <v>30</v>
      </c>
    </row>
    <row r="201" spans="1:5">
      <c r="A201" t="s">
        <v>534</v>
      </c>
      <c r="B201" t="s">
        <v>765</v>
      </c>
      <c r="C201" t="s">
        <v>488</v>
      </c>
      <c r="D201">
        <v>22</v>
      </c>
    </row>
    <row r="202" spans="1:5">
      <c r="A202" t="s">
        <v>534</v>
      </c>
      <c r="B202" t="s">
        <v>766</v>
      </c>
      <c r="C202" t="s">
        <v>741</v>
      </c>
      <c r="D202">
        <v>52</v>
      </c>
    </row>
    <row r="203" spans="1:5">
      <c r="A203" t="s">
        <v>534</v>
      </c>
      <c r="B203" t="s">
        <v>767</v>
      </c>
      <c r="C203" t="s">
        <v>490</v>
      </c>
      <c r="D203">
        <v>22</v>
      </c>
      <c r="E203">
        <f>SUM(D199:D203)</f>
        <v>148</v>
      </c>
    </row>
    <row r="205" spans="1:5">
      <c r="A205" t="s">
        <v>535</v>
      </c>
      <c r="B205" t="s">
        <v>768</v>
      </c>
      <c r="C205" t="s">
        <v>388</v>
      </c>
      <c r="D205">
        <v>22</v>
      </c>
    </row>
    <row r="206" spans="1:5">
      <c r="A206" t="s">
        <v>535</v>
      </c>
      <c r="B206" t="s">
        <v>769</v>
      </c>
      <c r="C206" t="s">
        <v>219</v>
      </c>
      <c r="D206">
        <v>30</v>
      </c>
    </row>
    <row r="207" spans="1:5">
      <c r="A207" t="s">
        <v>535</v>
      </c>
      <c r="B207" t="s">
        <v>770</v>
      </c>
      <c r="C207" t="s">
        <v>488</v>
      </c>
      <c r="D207">
        <v>22</v>
      </c>
    </row>
    <row r="208" spans="1:5">
      <c r="A208" t="s">
        <v>535</v>
      </c>
      <c r="B208" t="s">
        <v>771</v>
      </c>
      <c r="C208" t="s">
        <v>741</v>
      </c>
      <c r="D208">
        <v>52</v>
      </c>
    </row>
    <row r="209" spans="1:5">
      <c r="A209" t="s">
        <v>535</v>
      </c>
      <c r="B209" t="s">
        <v>772</v>
      </c>
      <c r="C209" t="s">
        <v>490</v>
      </c>
      <c r="D209">
        <v>22</v>
      </c>
      <c r="E209">
        <f>SUM(D205:D209)</f>
        <v>148</v>
      </c>
    </row>
    <row r="211" spans="1:5">
      <c r="A211" s="3" t="s">
        <v>536</v>
      </c>
      <c r="B211" t="s">
        <v>773</v>
      </c>
      <c r="C211" t="s">
        <v>391</v>
      </c>
      <c r="D211">
        <v>4</v>
      </c>
    </row>
    <row r="212" spans="1:5">
      <c r="A212" s="3" t="s">
        <v>536</v>
      </c>
      <c r="B212" t="s">
        <v>774</v>
      </c>
      <c r="C212" t="s">
        <v>463</v>
      </c>
      <c r="D212">
        <v>22</v>
      </c>
    </row>
    <row r="213" spans="1:5">
      <c r="A213" s="3" t="s">
        <v>536</v>
      </c>
      <c r="B213" t="s">
        <v>775</v>
      </c>
      <c r="C213" t="s">
        <v>50</v>
      </c>
      <c r="D213">
        <v>40</v>
      </c>
      <c r="E213">
        <f>SUM(D211:D213)</f>
        <v>66</v>
      </c>
    </row>
    <row r="215" spans="1:5">
      <c r="A215" t="s">
        <v>539</v>
      </c>
      <c r="B215" t="s">
        <v>776</v>
      </c>
      <c r="C215" t="s">
        <v>388</v>
      </c>
      <c r="D215">
        <v>22</v>
      </c>
    </row>
    <row r="216" spans="1:5">
      <c r="A216" t="s">
        <v>539</v>
      </c>
      <c r="B216" t="s">
        <v>777</v>
      </c>
      <c r="C216" t="s">
        <v>219</v>
      </c>
      <c r="D216">
        <v>30</v>
      </c>
    </row>
    <row r="217" spans="1:5">
      <c r="A217" t="s">
        <v>539</v>
      </c>
      <c r="B217" t="s">
        <v>778</v>
      </c>
      <c r="C217" t="s">
        <v>488</v>
      </c>
      <c r="D217">
        <v>22</v>
      </c>
    </row>
    <row r="218" spans="1:5">
      <c r="A218" t="s">
        <v>539</v>
      </c>
      <c r="B218" t="s">
        <v>779</v>
      </c>
      <c r="C218" t="s">
        <v>741</v>
      </c>
      <c r="D218">
        <v>52</v>
      </c>
    </row>
    <row r="219" spans="1:5">
      <c r="A219" t="s">
        <v>539</v>
      </c>
      <c r="B219" t="s">
        <v>780</v>
      </c>
      <c r="C219" t="s">
        <v>490</v>
      </c>
      <c r="D219">
        <v>22</v>
      </c>
      <c r="E219">
        <f>SUM(D215:D219)</f>
        <v>148</v>
      </c>
    </row>
    <row r="221" spans="1:5">
      <c r="A221" s="3" t="s">
        <v>540</v>
      </c>
      <c r="B221" t="s">
        <v>781</v>
      </c>
      <c r="C221" t="s">
        <v>782</v>
      </c>
      <c r="D221">
        <v>44</v>
      </c>
      <c r="E221">
        <f>SUM(D221:D221)</f>
        <v>44</v>
      </c>
    </row>
    <row r="223" spans="1:5">
      <c r="A223" s="3" t="s">
        <v>541</v>
      </c>
      <c r="B223" t="s">
        <v>783</v>
      </c>
      <c r="C223" t="s">
        <v>784</v>
      </c>
      <c r="D223">
        <v>64</v>
      </c>
      <c r="E223">
        <f>SUM(D223:D223)</f>
        <v>64</v>
      </c>
    </row>
    <row r="225" spans="1:5">
      <c r="A225" s="3" t="s">
        <v>545</v>
      </c>
      <c r="B225" t="s">
        <v>785</v>
      </c>
      <c r="C225" t="s">
        <v>786</v>
      </c>
      <c r="D225">
        <v>126</v>
      </c>
      <c r="E225">
        <f>SUM(D225:D225)</f>
        <v>126</v>
      </c>
    </row>
    <row r="226" spans="1:5">
      <c r="A226" s="3"/>
    </row>
    <row r="227" spans="1:5">
      <c r="A227" s="23" t="s">
        <v>546</v>
      </c>
      <c r="B227" s="22" t="s">
        <v>787</v>
      </c>
      <c r="C227" s="22" t="s">
        <v>547</v>
      </c>
      <c r="D227" s="22">
        <v>22</v>
      </c>
      <c r="E227" s="22">
        <f>SUM(D227:D227)</f>
        <v>22</v>
      </c>
    </row>
    <row r="229" spans="1:5">
      <c r="A229" s="3" t="s">
        <v>552</v>
      </c>
      <c r="B229" t="s">
        <v>788</v>
      </c>
      <c r="C229" t="s">
        <v>789</v>
      </c>
      <c r="D229">
        <v>80</v>
      </c>
      <c r="E229">
        <f>SUM(D229:D229)</f>
        <v>80</v>
      </c>
    </row>
    <row r="231" spans="1:5">
      <c r="A231" s="3" t="s">
        <v>554</v>
      </c>
      <c r="B231" t="s">
        <v>790</v>
      </c>
      <c r="C231" t="s">
        <v>50</v>
      </c>
      <c r="D231">
        <v>40</v>
      </c>
    </row>
    <row r="232" spans="1:5">
      <c r="A232" s="3" t="s">
        <v>554</v>
      </c>
      <c r="B232" t="s">
        <v>791</v>
      </c>
      <c r="C232" t="s">
        <v>568</v>
      </c>
      <c r="D232">
        <v>120</v>
      </c>
      <c r="E232">
        <f>SUM(D231:D232)</f>
        <v>160</v>
      </c>
    </row>
    <row r="234" spans="1:5">
      <c r="A234" t="s">
        <v>583</v>
      </c>
      <c r="B234" t="s">
        <v>792</v>
      </c>
      <c r="C234" t="s">
        <v>793</v>
      </c>
      <c r="D234">
        <v>120</v>
      </c>
      <c r="E234">
        <f>SUM(D234:D234)</f>
        <v>120</v>
      </c>
    </row>
    <row r="236" spans="1:5">
      <c r="A236" t="s">
        <v>584</v>
      </c>
      <c r="B236" t="s">
        <v>794</v>
      </c>
      <c r="C236" t="s">
        <v>388</v>
      </c>
      <c r="D236">
        <v>22</v>
      </c>
    </row>
    <row r="237" spans="1:5">
      <c r="A237" t="s">
        <v>584</v>
      </c>
      <c r="B237" t="s">
        <v>795</v>
      </c>
      <c r="C237" t="s">
        <v>219</v>
      </c>
      <c r="D237">
        <v>30</v>
      </c>
    </row>
    <row r="238" spans="1:5">
      <c r="A238" t="s">
        <v>584</v>
      </c>
      <c r="B238" t="s">
        <v>796</v>
      </c>
      <c r="C238" t="s">
        <v>488</v>
      </c>
      <c r="D238">
        <v>22</v>
      </c>
    </row>
    <row r="239" spans="1:5">
      <c r="A239" t="s">
        <v>584</v>
      </c>
      <c r="B239" t="s">
        <v>797</v>
      </c>
      <c r="C239" t="s">
        <v>741</v>
      </c>
      <c r="D239">
        <v>52</v>
      </c>
    </row>
    <row r="240" spans="1:5">
      <c r="A240" t="s">
        <v>584</v>
      </c>
      <c r="B240" t="s">
        <v>798</v>
      </c>
      <c r="C240" t="s">
        <v>490</v>
      </c>
      <c r="D240">
        <v>22</v>
      </c>
      <c r="E240">
        <f>SUM(D236:D240)</f>
        <v>148</v>
      </c>
    </row>
    <row r="242" spans="1:5">
      <c r="A242" s="22" t="s">
        <v>585</v>
      </c>
      <c r="B242" s="22" t="s">
        <v>799</v>
      </c>
      <c r="C242" s="22" t="s">
        <v>586</v>
      </c>
      <c r="D242" s="22">
        <v>22</v>
      </c>
      <c r="E242" s="22">
        <f>SUM(D242:D242)</f>
        <v>22</v>
      </c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07CBB-3B6E-485F-BC1C-5D4B289D66B1}">
  <dimension ref="A1:D84"/>
  <sheetViews>
    <sheetView workbookViewId="0">
      <selection activeCell="L69" sqref="L69"/>
    </sheetView>
  </sheetViews>
  <sheetFormatPr defaultRowHeight="13.15"/>
  <cols>
    <col min="1" max="1" width="54.140625" bestFit="1" customWidth="1"/>
    <col min="2" max="2" width="19.28515625" customWidth="1"/>
    <col min="3" max="3" width="18" customWidth="1"/>
    <col min="4" max="4" width="16.28515625" customWidth="1"/>
  </cols>
  <sheetData>
    <row r="1" spans="1:4">
      <c r="A1" t="s">
        <v>800</v>
      </c>
      <c r="B1" t="s">
        <v>801</v>
      </c>
      <c r="C1" t="s">
        <v>802</v>
      </c>
      <c r="D1" t="s">
        <v>803</v>
      </c>
    </row>
    <row r="2" spans="1:4">
      <c r="A2" s="3" t="s">
        <v>41</v>
      </c>
      <c r="B2" s="22">
        <f>COLUMNS!G9</f>
        <v>65743</v>
      </c>
      <c r="C2">
        <f>INDEXES!E3</f>
        <v>142</v>
      </c>
      <c r="D2" s="22">
        <f>SUM(B2:C2)</f>
        <v>65885</v>
      </c>
    </row>
    <row r="3" spans="1:4">
      <c r="A3" t="s">
        <v>54</v>
      </c>
      <c r="B3">
        <f>COLUMNS!G15</f>
        <v>82</v>
      </c>
      <c r="C3">
        <f>INDEXES!E6</f>
        <v>66</v>
      </c>
      <c r="D3">
        <f t="shared" ref="D3:D82" si="0">SUM(B3:C3)</f>
        <v>148</v>
      </c>
    </row>
    <row r="4" spans="1:4">
      <c r="A4" t="s">
        <v>60</v>
      </c>
      <c r="B4">
        <f>COLUMNS!G22</f>
        <v>65735</v>
      </c>
      <c r="C4">
        <f>INDEXES!E9</f>
        <v>142</v>
      </c>
      <c r="D4">
        <f t="shared" si="0"/>
        <v>65877</v>
      </c>
    </row>
    <row r="5" spans="1:4">
      <c r="A5" s="3" t="s">
        <v>63</v>
      </c>
      <c r="B5">
        <f>COLUMNS!G28</f>
        <v>65710</v>
      </c>
      <c r="C5">
        <f>INDEXES!E12</f>
        <v>164</v>
      </c>
      <c r="D5">
        <f t="shared" si="0"/>
        <v>65874</v>
      </c>
    </row>
    <row r="6" spans="1:4">
      <c r="A6" s="3" t="s">
        <v>68</v>
      </c>
      <c r="B6">
        <f>COLUMNS!G35</f>
        <v>65735</v>
      </c>
      <c r="C6">
        <f>INDEXES!E15</f>
        <v>142</v>
      </c>
      <c r="D6">
        <f>SUM(B6:C6)</f>
        <v>65877</v>
      </c>
    </row>
    <row r="7" spans="1:4">
      <c r="A7" t="s">
        <v>72</v>
      </c>
      <c r="B7" s="22">
        <f>COLUMNS!G42</f>
        <v>1201</v>
      </c>
      <c r="C7">
        <f>INDEXES!E18</f>
        <v>142</v>
      </c>
      <c r="D7" s="22">
        <f t="shared" si="0"/>
        <v>1343</v>
      </c>
    </row>
    <row r="8" spans="1:4">
      <c r="A8" t="s">
        <v>77</v>
      </c>
      <c r="B8">
        <f>COLUMNS!G47</f>
        <v>172</v>
      </c>
      <c r="C8">
        <f>INDEXES!E22</f>
        <v>186</v>
      </c>
      <c r="D8">
        <f t="shared" si="0"/>
        <v>358</v>
      </c>
    </row>
    <row r="9" spans="1:4">
      <c r="A9" t="s">
        <v>81</v>
      </c>
      <c r="B9">
        <f>COLUMNS!G60</f>
        <v>132709</v>
      </c>
      <c r="C9">
        <f>INDEXES!E25</f>
        <v>448</v>
      </c>
      <c r="D9">
        <f t="shared" si="0"/>
        <v>133157</v>
      </c>
    </row>
    <row r="10" spans="1:4">
      <c r="A10" t="s">
        <v>91</v>
      </c>
      <c r="B10">
        <f>COLUMNS!G65</f>
        <v>1252</v>
      </c>
      <c r="C10">
        <f>INDEXES!E28</f>
        <v>266</v>
      </c>
      <c r="D10">
        <f t="shared" si="0"/>
        <v>1518</v>
      </c>
    </row>
    <row r="11" spans="1:4">
      <c r="A11" t="s">
        <v>93</v>
      </c>
      <c r="B11">
        <f>COLUMNS!G71</f>
        <v>707</v>
      </c>
      <c r="C11">
        <f>INDEXES!E31</f>
        <v>142</v>
      </c>
      <c r="D11">
        <f t="shared" si="0"/>
        <v>849</v>
      </c>
    </row>
    <row r="12" spans="1:4">
      <c r="A12" t="s">
        <v>106</v>
      </c>
      <c r="B12">
        <f>COLUMNS!G95</f>
        <v>1171</v>
      </c>
      <c r="C12">
        <f>INDEXES!E36</f>
        <v>118</v>
      </c>
      <c r="D12">
        <f t="shared" si="0"/>
        <v>1289</v>
      </c>
    </row>
    <row r="13" spans="1:4">
      <c r="A13" t="s">
        <v>122</v>
      </c>
      <c r="B13">
        <f>COLUMNS!G100</f>
        <v>96</v>
      </c>
      <c r="C13">
        <f>INDEXES!E39</f>
        <v>66</v>
      </c>
      <c r="D13">
        <f t="shared" si="0"/>
        <v>162</v>
      </c>
    </row>
    <row r="14" spans="1:4">
      <c r="A14" t="s">
        <v>127</v>
      </c>
      <c r="B14">
        <f>COLUMNS!G107</f>
        <v>633</v>
      </c>
      <c r="C14">
        <f>INDEXES!E42</f>
        <v>66</v>
      </c>
      <c r="D14">
        <f>SUM(B14:C14)</f>
        <v>699</v>
      </c>
    </row>
    <row r="15" spans="1:4">
      <c r="A15" t="s">
        <v>136</v>
      </c>
      <c r="B15">
        <f>COLUMNS!G148</f>
        <v>1329</v>
      </c>
      <c r="C15">
        <f>INDEXES!E50</f>
        <v>184</v>
      </c>
      <c r="D15">
        <f t="shared" si="0"/>
        <v>1513</v>
      </c>
    </row>
    <row r="16" spans="1:4">
      <c r="A16" t="s">
        <v>166</v>
      </c>
      <c r="B16">
        <f>COLUMNS!G162</f>
        <v>66148</v>
      </c>
      <c r="C16" s="22">
        <f>INDEXES!E53</f>
        <v>142</v>
      </c>
      <c r="D16" s="22">
        <f t="shared" si="0"/>
        <v>66290</v>
      </c>
    </row>
    <row r="17" spans="1:4">
      <c r="A17" t="s">
        <v>176</v>
      </c>
      <c r="B17">
        <f>COLUMNS!G166</f>
        <v>72</v>
      </c>
      <c r="C17">
        <f>INDEXES!E56</f>
        <v>66</v>
      </c>
      <c r="D17">
        <f t="shared" si="0"/>
        <v>138</v>
      </c>
    </row>
    <row r="18" spans="1:4">
      <c r="A18" t="s">
        <v>178</v>
      </c>
      <c r="B18">
        <f>COLUMNS!G170</f>
        <v>72</v>
      </c>
      <c r="C18">
        <f>INDEXES!E59</f>
        <v>66</v>
      </c>
      <c r="D18">
        <f t="shared" si="0"/>
        <v>138</v>
      </c>
    </row>
    <row r="19" spans="1:4">
      <c r="A19" t="s">
        <v>180</v>
      </c>
      <c r="B19">
        <f>COLUMNS!G175</f>
        <v>56</v>
      </c>
      <c r="C19">
        <f>INDEXES!E62</f>
        <v>48</v>
      </c>
      <c r="D19">
        <f t="shared" si="0"/>
        <v>104</v>
      </c>
    </row>
    <row r="20" spans="1:4">
      <c r="A20" t="s">
        <v>182</v>
      </c>
      <c r="B20">
        <f>COLUMNS!G185</f>
        <v>203</v>
      </c>
      <c r="C20">
        <f>INDEXES!E65</f>
        <v>70</v>
      </c>
      <c r="D20">
        <f t="shared" si="0"/>
        <v>273</v>
      </c>
    </row>
    <row r="21" spans="1:4">
      <c r="A21" t="s">
        <v>187</v>
      </c>
      <c r="B21">
        <f>COLUMNS!G193</f>
        <v>250</v>
      </c>
      <c r="C21">
        <f>INDEXES!E68</f>
        <v>66</v>
      </c>
      <c r="D21">
        <f t="shared" si="0"/>
        <v>316</v>
      </c>
    </row>
    <row r="22" spans="1:4">
      <c r="A22" t="s">
        <v>189</v>
      </c>
      <c r="B22">
        <f>COLUMNS!G203</f>
        <v>396</v>
      </c>
      <c r="C22">
        <f>INDEXES!E71</f>
        <v>66</v>
      </c>
      <c r="D22">
        <f t="shared" si="0"/>
        <v>462</v>
      </c>
    </row>
    <row r="23" spans="1:4">
      <c r="A23" t="s">
        <v>191</v>
      </c>
      <c r="B23">
        <f>COLUMNS!G229</f>
        <v>377</v>
      </c>
      <c r="C23">
        <f>INDEXES!E74</f>
        <v>44</v>
      </c>
      <c r="D23">
        <f t="shared" si="0"/>
        <v>421</v>
      </c>
    </row>
    <row r="24" spans="1:4">
      <c r="A24" t="s">
        <v>228</v>
      </c>
      <c r="B24">
        <f>COLUMNS!G260</f>
        <v>127</v>
      </c>
      <c r="C24">
        <f>INDEXES!E77</f>
        <v>88</v>
      </c>
      <c r="D24">
        <f t="shared" si="0"/>
        <v>215</v>
      </c>
    </row>
    <row r="25" spans="1:4">
      <c r="A25" t="s">
        <v>804</v>
      </c>
      <c r="B25">
        <f>COLUMNS!G237</f>
        <v>10486401</v>
      </c>
      <c r="C25">
        <f>INDEXES!E117</f>
        <v>74</v>
      </c>
      <c r="D25">
        <f t="shared" si="0"/>
        <v>10486475</v>
      </c>
    </row>
    <row r="26" spans="1:4">
      <c r="A26" t="s">
        <v>805</v>
      </c>
      <c r="B26">
        <f>COLUMNS!G245</f>
        <v>100641</v>
      </c>
      <c r="C26">
        <f>INDEXES!E117</f>
        <v>74</v>
      </c>
      <c r="D26">
        <f>SUM(B26:C26)</f>
        <v>100715</v>
      </c>
    </row>
    <row r="27" spans="1:4">
      <c r="A27" t="s">
        <v>806</v>
      </c>
      <c r="B27">
        <f>COLUMNS!G253</f>
        <v>10486401</v>
      </c>
      <c r="C27">
        <f>INDEXES!E117</f>
        <v>74</v>
      </c>
      <c r="D27">
        <f>SUM(B27:C27)</f>
        <v>10486475</v>
      </c>
    </row>
    <row r="28" spans="1:4">
      <c r="A28" t="s">
        <v>234</v>
      </c>
      <c r="B28">
        <f>COLUMNS!G274</f>
        <v>67376</v>
      </c>
      <c r="C28">
        <f>INDEXES!E80</f>
        <v>92</v>
      </c>
      <c r="D28">
        <f>SUM(B28:C28)</f>
        <v>67468</v>
      </c>
    </row>
    <row r="29" spans="1:4">
      <c r="A29" t="s">
        <v>243</v>
      </c>
      <c r="B29">
        <f>COLUMNS!G280</f>
        <v>216</v>
      </c>
      <c r="C29">
        <f>INDEXES!E83</f>
        <v>162</v>
      </c>
      <c r="D29">
        <f>SUM(B29:C29)</f>
        <v>378</v>
      </c>
    </row>
    <row r="30" spans="1:4">
      <c r="A30" t="s">
        <v>246</v>
      </c>
      <c r="B30">
        <f>COLUMNS!G291</f>
        <v>734</v>
      </c>
      <c r="C30">
        <f>INDEXES!E85</f>
        <v>32</v>
      </c>
      <c r="D30">
        <f>SUM(B30:C30)</f>
        <v>766</v>
      </c>
    </row>
    <row r="31" spans="1:4">
      <c r="A31" t="s">
        <v>258</v>
      </c>
      <c r="B31">
        <f>COLUMNS!G302</f>
        <v>120</v>
      </c>
      <c r="C31">
        <f>INDEXES!E87</f>
        <v>4</v>
      </c>
      <c r="D31">
        <f t="shared" ref="D31:D42" si="1">SUM(B31:C31)</f>
        <v>124</v>
      </c>
    </row>
    <row r="32" spans="1:4">
      <c r="A32" t="s">
        <v>265</v>
      </c>
      <c r="B32">
        <f>COLUMNS!G321</f>
        <v>329063</v>
      </c>
      <c r="C32">
        <f>INDEXES!E89</f>
        <v>96</v>
      </c>
      <c r="D32">
        <f t="shared" si="1"/>
        <v>329159</v>
      </c>
    </row>
    <row r="33" spans="1:4">
      <c r="A33" t="s">
        <v>284</v>
      </c>
      <c r="B33">
        <f>COLUMNS!G328</f>
        <v>2149</v>
      </c>
      <c r="C33">
        <f>INDEXES!E91</f>
        <v>132</v>
      </c>
      <c r="D33">
        <f t="shared" si="1"/>
        <v>2281</v>
      </c>
    </row>
    <row r="34" spans="1:4">
      <c r="A34" t="s">
        <v>288</v>
      </c>
      <c r="B34">
        <f>COLUMNS!G350</f>
        <v>328309</v>
      </c>
      <c r="C34">
        <f>INDEXES!E93</f>
        <v>96</v>
      </c>
      <c r="D34">
        <f t="shared" si="1"/>
        <v>328405</v>
      </c>
    </row>
    <row r="35" spans="1:4">
      <c r="A35" t="s">
        <v>289</v>
      </c>
      <c r="B35">
        <f>COLUMNS!G387</f>
        <v>814</v>
      </c>
      <c r="C35">
        <f>INDEXES!E96</f>
        <v>86</v>
      </c>
      <c r="D35">
        <f t="shared" si="1"/>
        <v>900</v>
      </c>
    </row>
    <row r="36" spans="1:4">
      <c r="A36" t="s">
        <v>320</v>
      </c>
      <c r="B36">
        <f>COLUMNS!G428</f>
        <v>572</v>
      </c>
      <c r="C36">
        <f>INDEXES!E98</f>
        <v>64</v>
      </c>
      <c r="D36">
        <f t="shared" si="1"/>
        <v>636</v>
      </c>
    </row>
    <row r="37" spans="1:4">
      <c r="A37" t="s">
        <v>321</v>
      </c>
      <c r="B37">
        <f>COLUMNS!G468</f>
        <v>768</v>
      </c>
      <c r="C37">
        <f>INDEXES!E103</f>
        <v>110</v>
      </c>
      <c r="D37">
        <f t="shared" si="1"/>
        <v>878</v>
      </c>
    </row>
    <row r="38" spans="1:4">
      <c r="A38" t="s">
        <v>355</v>
      </c>
      <c r="B38">
        <f>COLUMNS!G482</f>
        <v>441</v>
      </c>
      <c r="C38">
        <f>INDEXES!E106</f>
        <v>52</v>
      </c>
      <c r="D38">
        <f t="shared" si="1"/>
        <v>493</v>
      </c>
    </row>
    <row r="39" spans="1:4">
      <c r="A39" t="s">
        <v>364</v>
      </c>
      <c r="B39">
        <f>COLUMNS!G492</f>
        <v>797</v>
      </c>
      <c r="C39">
        <f>INDEXES!E110</f>
        <v>172</v>
      </c>
      <c r="D39">
        <f t="shared" si="1"/>
        <v>969</v>
      </c>
    </row>
    <row r="40" spans="1:4">
      <c r="A40" t="s">
        <v>367</v>
      </c>
      <c r="B40">
        <f>COLUMNS!G505</f>
        <v>246</v>
      </c>
      <c r="C40">
        <f>INDEXES!E114</f>
        <v>66</v>
      </c>
      <c r="D40">
        <f t="shared" si="1"/>
        <v>312</v>
      </c>
    </row>
    <row r="41" spans="1:4">
      <c r="A41" t="s">
        <v>374</v>
      </c>
      <c r="B41">
        <f>COLUMNS!G508</f>
        <v>162</v>
      </c>
      <c r="C41">
        <v>0</v>
      </c>
      <c r="D41">
        <f t="shared" si="1"/>
        <v>162</v>
      </c>
    </row>
    <row r="42" spans="1:4">
      <c r="A42" t="s">
        <v>377</v>
      </c>
      <c r="B42">
        <f>COLUMNS!G512</f>
        <v>364</v>
      </c>
      <c r="C42">
        <v>0</v>
      </c>
      <c r="D42">
        <f t="shared" si="1"/>
        <v>364</v>
      </c>
    </row>
    <row r="43" spans="1:4">
      <c r="A43" t="s">
        <v>380</v>
      </c>
      <c r="B43">
        <f>COLUMNS!G519</f>
        <v>178</v>
      </c>
      <c r="C43">
        <f>INDEXES!E122</f>
        <v>124</v>
      </c>
      <c r="D43">
        <f t="shared" si="0"/>
        <v>302</v>
      </c>
    </row>
    <row r="44" spans="1:4">
      <c r="A44" t="s">
        <v>385</v>
      </c>
      <c r="B44">
        <f>COLUMNS!G521</f>
        <v>162</v>
      </c>
      <c r="C44">
        <f>INDEXES!E124</f>
        <v>160</v>
      </c>
      <c r="D44">
        <f t="shared" si="0"/>
        <v>322</v>
      </c>
    </row>
    <row r="45" spans="1:4">
      <c r="A45" s="22" t="s">
        <v>387</v>
      </c>
      <c r="B45" s="22">
        <f>COLUMNS!G530</f>
        <v>199</v>
      </c>
      <c r="C45">
        <f>INDEXES!E126</f>
        <v>22</v>
      </c>
      <c r="D45" s="22">
        <f t="shared" si="0"/>
        <v>221</v>
      </c>
    </row>
    <row r="46" spans="1:4">
      <c r="A46" t="s">
        <v>394</v>
      </c>
      <c r="B46">
        <f>COLUMNS!G568</f>
        <v>825</v>
      </c>
      <c r="C46">
        <f>INDEXES!E130</f>
        <v>184</v>
      </c>
      <c r="D46">
        <f t="shared" si="0"/>
        <v>1009</v>
      </c>
    </row>
    <row r="47" spans="1:4">
      <c r="A47" t="s">
        <v>426</v>
      </c>
      <c r="B47">
        <f>COLUMNS!G579</f>
        <v>803</v>
      </c>
      <c r="C47">
        <f>INDEXES!E133</f>
        <v>216</v>
      </c>
      <c r="D47">
        <f t="shared" si="0"/>
        <v>1019</v>
      </c>
    </row>
    <row r="48" spans="1:4">
      <c r="A48" t="s">
        <v>430</v>
      </c>
      <c r="B48">
        <f>COLUMNS!G585</f>
        <v>182</v>
      </c>
      <c r="C48">
        <f>INDEXES!E135</f>
        <v>22</v>
      </c>
      <c r="D48">
        <f t="shared" si="0"/>
        <v>204</v>
      </c>
    </row>
    <row r="49" spans="1:4">
      <c r="A49" t="s">
        <v>434</v>
      </c>
      <c r="B49">
        <f>COLUMNS!G593</f>
        <v>80</v>
      </c>
      <c r="C49">
        <f>INDEXES!E137</f>
        <v>22</v>
      </c>
      <c r="D49">
        <f t="shared" si="0"/>
        <v>102</v>
      </c>
    </row>
    <row r="50" spans="1:4">
      <c r="A50" t="s">
        <v>440</v>
      </c>
      <c r="B50">
        <f>COLUMNS!G608</f>
        <v>364</v>
      </c>
      <c r="C50">
        <f>INDEXES!E139</f>
        <v>60</v>
      </c>
      <c r="D50">
        <f t="shared" si="0"/>
        <v>424</v>
      </c>
    </row>
    <row r="51" spans="1:4">
      <c r="A51" t="s">
        <v>452</v>
      </c>
      <c r="B51">
        <f>COLUMNS!G618</f>
        <v>710</v>
      </c>
      <c r="C51">
        <f>INDEXES!E143</f>
        <v>96</v>
      </c>
      <c r="D51">
        <f t="shared" si="0"/>
        <v>806</v>
      </c>
    </row>
    <row r="52" spans="1:4">
      <c r="A52" s="22" t="s">
        <v>454</v>
      </c>
      <c r="B52" s="22">
        <f>COLUMNS!G621</f>
        <v>106</v>
      </c>
      <c r="C52" s="22">
        <f>INDEXES!E145</f>
        <v>62</v>
      </c>
      <c r="D52" s="22">
        <f t="shared" si="0"/>
        <v>168</v>
      </c>
    </row>
    <row r="53" spans="1:4">
      <c r="A53" t="s">
        <v>456</v>
      </c>
      <c r="B53">
        <f>COLUMNS!G627</f>
        <v>106</v>
      </c>
      <c r="C53">
        <f>INDEXES!E147</f>
        <v>64</v>
      </c>
      <c r="D53">
        <f t="shared" si="0"/>
        <v>170</v>
      </c>
    </row>
    <row r="54" spans="1:4">
      <c r="A54" t="s">
        <v>459</v>
      </c>
      <c r="B54">
        <f>COLUMNS!G633</f>
        <v>330</v>
      </c>
      <c r="C54">
        <f>INDEXES!E149</f>
        <v>40</v>
      </c>
      <c r="D54">
        <f t="shared" si="0"/>
        <v>370</v>
      </c>
    </row>
    <row r="55" spans="1:4">
      <c r="A55" t="s">
        <v>461</v>
      </c>
      <c r="B55">
        <f>COLUMNS!G644</f>
        <v>452</v>
      </c>
      <c r="C55">
        <f>INDEXES!E154</f>
        <v>106</v>
      </c>
      <c r="D55">
        <f t="shared" si="0"/>
        <v>558</v>
      </c>
    </row>
    <row r="56" spans="1:4">
      <c r="A56" t="s">
        <v>467</v>
      </c>
      <c r="B56">
        <f>COLUMNS!G652</f>
        <v>193</v>
      </c>
      <c r="C56">
        <f>INDEXES!E156</f>
        <v>4</v>
      </c>
      <c r="D56">
        <f t="shared" si="0"/>
        <v>197</v>
      </c>
    </row>
    <row r="57" spans="1:4">
      <c r="A57" t="s">
        <v>472</v>
      </c>
      <c r="B57">
        <f>COLUMNS!G658</f>
        <v>509</v>
      </c>
      <c r="C57">
        <f>INDEXES!E158</f>
        <v>22</v>
      </c>
      <c r="D57">
        <f>SUM(B57:C57)</f>
        <v>531</v>
      </c>
    </row>
    <row r="58" spans="1:4">
      <c r="A58" t="s">
        <v>477</v>
      </c>
      <c r="B58">
        <f>COLUMNS!G662</f>
        <v>66</v>
      </c>
      <c r="C58">
        <f>INDEXES!E160</f>
        <v>8</v>
      </c>
      <c r="D58">
        <f>SUM(B58:C58)</f>
        <v>74</v>
      </c>
    </row>
    <row r="59" spans="1:4">
      <c r="A59" t="s">
        <v>480</v>
      </c>
      <c r="B59">
        <f>COLUMNS!G669</f>
        <v>100</v>
      </c>
      <c r="C59">
        <f>INDEXES!E162</f>
        <v>22</v>
      </c>
      <c r="D59">
        <f t="shared" si="0"/>
        <v>122</v>
      </c>
    </row>
    <row r="60" spans="1:4">
      <c r="A60" t="s">
        <v>483</v>
      </c>
      <c r="B60">
        <f>COLUMNS!G675</f>
        <v>599</v>
      </c>
      <c r="C60">
        <f>INDEXES!E164</f>
        <v>22</v>
      </c>
      <c r="D60">
        <f t="shared" si="0"/>
        <v>621</v>
      </c>
    </row>
    <row r="61" spans="1:4">
      <c r="A61" t="s">
        <v>487</v>
      </c>
      <c r="B61">
        <f>COLUMNS!G683</f>
        <v>266</v>
      </c>
      <c r="C61">
        <f>INDEXES!E170</f>
        <v>148</v>
      </c>
      <c r="D61">
        <f t="shared" si="0"/>
        <v>414</v>
      </c>
    </row>
    <row r="62" spans="1:4">
      <c r="A62" t="s">
        <v>492</v>
      </c>
      <c r="B62">
        <f>COLUMNS!G688</f>
        <v>112</v>
      </c>
      <c r="C62">
        <f>INDEXES!E174</f>
        <v>102</v>
      </c>
      <c r="D62">
        <f t="shared" si="0"/>
        <v>214</v>
      </c>
    </row>
    <row r="63" spans="1:4">
      <c r="A63" t="s">
        <v>494</v>
      </c>
      <c r="B63">
        <f>COLUMNS!G691</f>
        <v>86</v>
      </c>
      <c r="C63">
        <f>INDEXES!E177</f>
        <v>82</v>
      </c>
      <c r="D63">
        <f t="shared" si="0"/>
        <v>168</v>
      </c>
    </row>
    <row r="64" spans="1:4">
      <c r="A64" t="s">
        <v>496</v>
      </c>
      <c r="B64">
        <f>COLUMNS!G697</f>
        <v>280</v>
      </c>
      <c r="C64">
        <f>INDEXES!E180</f>
        <v>26</v>
      </c>
      <c r="D64">
        <f t="shared" si="0"/>
        <v>306</v>
      </c>
    </row>
    <row r="65" spans="1:4">
      <c r="A65" s="3" t="s">
        <v>498</v>
      </c>
      <c r="B65">
        <f>COLUMNS!G712</f>
        <v>708</v>
      </c>
      <c r="C65">
        <f>INDEXES!E182</f>
        <v>4</v>
      </c>
      <c r="D65">
        <f t="shared" si="0"/>
        <v>712</v>
      </c>
    </row>
    <row r="66" spans="1:4">
      <c r="A66" s="3" t="s">
        <v>509</v>
      </c>
      <c r="B66">
        <f>COLUMNS!G729</f>
        <v>1261</v>
      </c>
      <c r="C66" s="22">
        <f>INDEXES!E184</f>
        <v>22</v>
      </c>
      <c r="D66" s="22">
        <f t="shared" si="0"/>
        <v>1283</v>
      </c>
    </row>
    <row r="67" spans="1:4">
      <c r="A67" s="3" t="s">
        <v>519</v>
      </c>
      <c r="B67">
        <f>COLUMNS!G732</f>
        <v>66</v>
      </c>
      <c r="C67">
        <f>INDEXES!E187</f>
        <v>64</v>
      </c>
      <c r="D67">
        <f t="shared" si="0"/>
        <v>130</v>
      </c>
    </row>
    <row r="68" spans="1:4">
      <c r="A68" s="3" t="s">
        <v>520</v>
      </c>
      <c r="B68">
        <f>COLUMNS!G736</f>
        <v>206</v>
      </c>
      <c r="C68">
        <f>INDEXES!E189</f>
        <v>40</v>
      </c>
      <c r="D68">
        <f t="shared" si="0"/>
        <v>246</v>
      </c>
    </row>
    <row r="69" spans="1:4">
      <c r="A69" s="3" t="s">
        <v>521</v>
      </c>
      <c r="B69">
        <f>COLUMNS!G745</f>
        <v>334</v>
      </c>
      <c r="C69">
        <f>INDEXES!E191</f>
        <v>38</v>
      </c>
      <c r="D69">
        <f>SUM(B69:C69)</f>
        <v>372</v>
      </c>
    </row>
    <row r="70" spans="1:4">
      <c r="A70" s="3" t="s">
        <v>525</v>
      </c>
      <c r="B70">
        <f>COLUMNS!G750</f>
        <v>345</v>
      </c>
      <c r="C70">
        <f>INDEXES!E193</f>
        <v>84</v>
      </c>
      <c r="D70">
        <f>SUM(B70:C70)</f>
        <v>429</v>
      </c>
    </row>
    <row r="71" spans="1:4">
      <c r="A71" s="3" t="s">
        <v>528</v>
      </c>
      <c r="B71">
        <f>COLUMNS!G760</f>
        <v>406</v>
      </c>
      <c r="C71">
        <f>INDEXES!E197</f>
        <v>202</v>
      </c>
      <c r="D71">
        <f>SUM(B71:C71)</f>
        <v>608</v>
      </c>
    </row>
    <row r="72" spans="1:4">
      <c r="A72" s="3" t="s">
        <v>534</v>
      </c>
      <c r="B72">
        <f>COLUMNS!G768</f>
        <v>257</v>
      </c>
      <c r="C72">
        <f>INDEXES!E203</f>
        <v>148</v>
      </c>
      <c r="D72">
        <f>SUM(B72:C72)</f>
        <v>405</v>
      </c>
    </row>
    <row r="73" spans="1:4">
      <c r="A73" s="3" t="s">
        <v>535</v>
      </c>
      <c r="B73">
        <f>COLUMNS!G776</f>
        <v>262</v>
      </c>
      <c r="C73">
        <f>INDEXES!E209</f>
        <v>148</v>
      </c>
      <c r="D73">
        <f>SUM(B73:C73)</f>
        <v>410</v>
      </c>
    </row>
    <row r="74" spans="1:4">
      <c r="A74" s="3" t="s">
        <v>536</v>
      </c>
      <c r="B74" s="22">
        <f>COLUMNS!G785</f>
        <v>190</v>
      </c>
      <c r="C74">
        <f>INDEXES!E213</f>
        <v>66</v>
      </c>
      <c r="D74" s="22">
        <f t="shared" si="0"/>
        <v>256</v>
      </c>
    </row>
    <row r="75" spans="1:4">
      <c r="A75" s="3" t="s">
        <v>539</v>
      </c>
      <c r="B75">
        <f>COLUMNS!G793</f>
        <v>258</v>
      </c>
      <c r="C75">
        <f>INDEXES!E219</f>
        <v>148</v>
      </c>
      <c r="D75">
        <f t="shared" si="0"/>
        <v>406</v>
      </c>
    </row>
    <row r="76" spans="1:4">
      <c r="A76" s="3" t="s">
        <v>540</v>
      </c>
      <c r="B76">
        <f>COLUMNS!G798</f>
        <v>74</v>
      </c>
      <c r="C76">
        <f>INDEXES!E221</f>
        <v>44</v>
      </c>
      <c r="D76">
        <f t="shared" si="0"/>
        <v>118</v>
      </c>
    </row>
    <row r="77" spans="1:4">
      <c r="A77" s="3" t="s">
        <v>541</v>
      </c>
      <c r="B77">
        <f>COLUMNS!G803</f>
        <v>2072</v>
      </c>
      <c r="C77">
        <f>INDEXES!E223</f>
        <v>64</v>
      </c>
      <c r="D77">
        <f t="shared" si="0"/>
        <v>2136</v>
      </c>
    </row>
    <row r="78" spans="1:4">
      <c r="A78" s="3" t="s">
        <v>545</v>
      </c>
      <c r="B78">
        <f>COLUMNS!G810</f>
        <v>2138</v>
      </c>
      <c r="C78">
        <f>INDEXES!E225</f>
        <v>126</v>
      </c>
      <c r="D78">
        <f t="shared" si="0"/>
        <v>2264</v>
      </c>
    </row>
    <row r="79" spans="1:4">
      <c r="A79" s="23" t="s">
        <v>546</v>
      </c>
      <c r="B79" s="22">
        <f>COLUMNS!G818</f>
        <v>286</v>
      </c>
      <c r="C79" s="22">
        <f>INDEXES!E227</f>
        <v>22</v>
      </c>
      <c r="D79" s="22">
        <f t="shared" si="0"/>
        <v>308</v>
      </c>
    </row>
    <row r="80" spans="1:4">
      <c r="A80" s="3" t="s">
        <v>552</v>
      </c>
      <c r="B80">
        <f>COLUMNS!G822</f>
        <v>108</v>
      </c>
      <c r="C80">
        <f>INDEXES!E229</f>
        <v>80</v>
      </c>
      <c r="D80">
        <f t="shared" si="0"/>
        <v>188</v>
      </c>
    </row>
    <row r="81" spans="1:4">
      <c r="A81" s="3" t="s">
        <v>554</v>
      </c>
      <c r="B81">
        <f>COLUMNS!G857</f>
        <v>2778</v>
      </c>
      <c r="C81">
        <f>INDEXES!E232</f>
        <v>160</v>
      </c>
      <c r="D81">
        <f t="shared" si="0"/>
        <v>2938</v>
      </c>
    </row>
    <row r="82" spans="1:4">
      <c r="A82" s="3" t="s">
        <v>583</v>
      </c>
      <c r="B82">
        <f>COLUMNS!G860</f>
        <v>124</v>
      </c>
      <c r="C82">
        <f>INDEXES!E234</f>
        <v>120</v>
      </c>
      <c r="D82">
        <f t="shared" si="0"/>
        <v>244</v>
      </c>
    </row>
    <row r="83" spans="1:4">
      <c r="A83" s="3" t="s">
        <v>584</v>
      </c>
      <c r="B83">
        <f>COLUMNS!G868</f>
        <v>762</v>
      </c>
      <c r="C83">
        <f>INDEXES!E240</f>
        <v>148</v>
      </c>
      <c r="D83">
        <f>SUM(B83:C83)</f>
        <v>910</v>
      </c>
    </row>
    <row r="84" spans="1:4">
      <c r="A84" s="22" t="s">
        <v>585</v>
      </c>
      <c r="B84" s="22">
        <f>COLUMNS!G883</f>
        <v>20082</v>
      </c>
      <c r="C84" s="22">
        <f>INDEXES!E242</f>
        <v>22</v>
      </c>
      <c r="D84" s="22">
        <f>SUM(B84:C84)</f>
        <v>20104</v>
      </c>
    </row>
  </sheetData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ED2B5-7873-48D8-91B5-C0FCDD17E6AF}">
  <dimension ref="A1:C57"/>
  <sheetViews>
    <sheetView workbookViewId="0">
      <selection activeCell="B57" sqref="B57"/>
    </sheetView>
  </sheetViews>
  <sheetFormatPr defaultRowHeight="13.15"/>
  <cols>
    <col min="1" max="1" width="58.28515625" bestFit="1" customWidth="1"/>
    <col min="2" max="2" width="26.7109375" customWidth="1"/>
    <col min="3" max="3" width="138.140625" bestFit="1" customWidth="1"/>
  </cols>
  <sheetData>
    <row r="1" spans="1:3">
      <c r="A1" s="3" t="s">
        <v>36</v>
      </c>
      <c r="B1" s="3" t="s">
        <v>807</v>
      </c>
      <c r="C1" t="s">
        <v>40</v>
      </c>
    </row>
    <row r="2" spans="1:3">
      <c r="A2" s="28" t="s">
        <v>808</v>
      </c>
      <c r="B2">
        <f>'Database Sizing'!E9*TABLES!D9</f>
        <v>42610240</v>
      </c>
      <c r="C2" s="3" t="s">
        <v>809</v>
      </c>
    </row>
    <row r="3" spans="1:3">
      <c r="A3" s="28" t="s">
        <v>810</v>
      </c>
      <c r="B3">
        <f>'Database Sizing'!E10*TABLES!D11</f>
        <v>4245</v>
      </c>
      <c r="C3" s="3" t="s">
        <v>811</v>
      </c>
    </row>
    <row r="4" spans="1:3">
      <c r="A4" s="28" t="s">
        <v>812</v>
      </c>
      <c r="B4">
        <f>'Database Sizing'!E11*TABLES!D4</f>
        <v>329385</v>
      </c>
      <c r="C4" s="3" t="s">
        <v>813</v>
      </c>
    </row>
    <row r="5" spans="1:3">
      <c r="A5" s="28" t="s">
        <v>814</v>
      </c>
      <c r="B5">
        <f>'Database Sizing'!E11*'Database Sizing'!E12*TABLES!D5</f>
        <v>1646850</v>
      </c>
      <c r="C5" s="3" t="s">
        <v>815</v>
      </c>
    </row>
    <row r="6" spans="1:3">
      <c r="A6" s="28" t="s">
        <v>816</v>
      </c>
      <c r="B6" s="22">
        <f>'Database Sizing'!E13*TABLES!D2</f>
        <v>329425</v>
      </c>
      <c r="C6" s="3" t="s">
        <v>817</v>
      </c>
    </row>
    <row r="7" spans="1:3">
      <c r="A7" s="28" t="s">
        <v>818</v>
      </c>
      <c r="B7">
        <f>('Database Sizing'!E14*'Database Sizing'!E13)*TABLES!D3</f>
        <v>14800</v>
      </c>
      <c r="C7" s="3" t="s">
        <v>819</v>
      </c>
    </row>
    <row r="8" spans="1:3">
      <c r="A8" s="28" t="s">
        <v>820</v>
      </c>
      <c r="B8">
        <f>('Database Sizing'!E13*'Database Sizing'!E20)*TABLES!D43</f>
        <v>7550</v>
      </c>
      <c r="C8" s="3" t="s">
        <v>821</v>
      </c>
    </row>
    <row r="9" spans="1:3">
      <c r="A9" s="28" t="s">
        <v>822</v>
      </c>
      <c r="B9">
        <f>'Database Sizing'!E15*TABLES!D12</f>
        <v>6445</v>
      </c>
      <c r="C9" t="s">
        <v>823</v>
      </c>
    </row>
    <row r="10" spans="1:3">
      <c r="A10" s="28" t="s">
        <v>824</v>
      </c>
      <c r="B10">
        <f>('Database Sizing'!E16*'Database Sizing'!E15)*TABLES!D13</f>
        <v>4050</v>
      </c>
      <c r="C10" t="s">
        <v>825</v>
      </c>
    </row>
    <row r="11" spans="1:3">
      <c r="A11" s="28" t="s">
        <v>826</v>
      </c>
      <c r="B11">
        <f>('Database Sizing'!E17*'Database Sizing'!E15)*TABLES!D15</f>
        <v>37825</v>
      </c>
      <c r="C11" t="s">
        <v>827</v>
      </c>
    </row>
    <row r="12" spans="1:3">
      <c r="A12" s="28" t="s">
        <v>828</v>
      </c>
      <c r="B12">
        <f>('Database Sizing'!E10*'Database Sizing'!E15)*TABLES!D11</f>
        <v>21225</v>
      </c>
      <c r="C12" s="3" t="s">
        <v>829</v>
      </c>
    </row>
    <row r="13" spans="1:3">
      <c r="A13" s="28" t="s">
        <v>830</v>
      </c>
      <c r="B13">
        <f>('Database Sizing'!E15*'Database Sizing'!E20)*TABLES!D43</f>
        <v>7550</v>
      </c>
      <c r="C13" s="3" t="s">
        <v>831</v>
      </c>
    </row>
    <row r="14" spans="1:3">
      <c r="A14" s="28" t="s">
        <v>832</v>
      </c>
      <c r="B14">
        <f>('Database Sizing'!E17*'Database Sizing'!E15)*TABLES!D15</f>
        <v>37825</v>
      </c>
      <c r="C14" s="3" t="s">
        <v>827</v>
      </c>
    </row>
    <row r="15" spans="1:3">
      <c r="A15" s="28" t="s">
        <v>833</v>
      </c>
      <c r="B15">
        <f>('Database Sizing'!E15*'Database Sizing'!E20*'Database Sizing'!E17)*TABLES!D43</f>
        <v>37750</v>
      </c>
      <c r="C15" s="3" t="s">
        <v>834</v>
      </c>
    </row>
    <row r="16" spans="1:3">
      <c r="A16" s="28" t="s">
        <v>835</v>
      </c>
      <c r="B16" s="22">
        <f>'Database Sizing'!E21*TABLES!D7</f>
        <v>6715</v>
      </c>
      <c r="C16" s="3" t="s">
        <v>836</v>
      </c>
    </row>
    <row r="17" spans="1:3">
      <c r="A17" s="28" t="s">
        <v>837</v>
      </c>
      <c r="B17">
        <f>('Database Sizing'!E21*'Database Sizing'!E22)*TABLES!D8</f>
        <v>8950</v>
      </c>
      <c r="C17" s="3" t="s">
        <v>838</v>
      </c>
    </row>
    <row r="18" spans="1:3">
      <c r="A18" s="28" t="s">
        <v>839</v>
      </c>
      <c r="B18">
        <f>('Database Sizing'!E21*'Database Sizing'!E20)*TABLES!D43</f>
        <v>7550</v>
      </c>
      <c r="C18" s="3" t="s">
        <v>840</v>
      </c>
    </row>
    <row r="19" spans="1:3">
      <c r="A19" s="28" t="s">
        <v>841</v>
      </c>
      <c r="B19">
        <f>'Database Sizing'!E23*TABLES!D6</f>
        <v>329385</v>
      </c>
      <c r="C19" s="3" t="s">
        <v>842</v>
      </c>
    </row>
    <row r="20" spans="1:3">
      <c r="A20" s="28" t="s">
        <v>843</v>
      </c>
      <c r="B20">
        <f>B27*TABLES!D23</f>
        <v>126300</v>
      </c>
      <c r="C20" t="s">
        <v>844</v>
      </c>
    </row>
    <row r="21" spans="1:3">
      <c r="A21" s="28" t="s">
        <v>845</v>
      </c>
      <c r="B21">
        <f>(B27*'Database Sizing'!E16)*TABLES!D24</f>
        <v>322500</v>
      </c>
      <c r="C21" t="s">
        <v>846</v>
      </c>
    </row>
    <row r="22" spans="1:3">
      <c r="A22" s="28" t="s">
        <v>847</v>
      </c>
      <c r="B22">
        <f>(B27*((TABLES!D25)+('Database Sizing'!E19*(1024*1024))))</f>
        <v>6291670500</v>
      </c>
      <c r="C22" t="s">
        <v>848</v>
      </c>
    </row>
    <row r="23" spans="1:3">
      <c r="A23" s="28" t="s">
        <v>849</v>
      </c>
      <c r="B23">
        <f>(B27*TABLES!D26)</f>
        <v>30214500</v>
      </c>
      <c r="C23" t="s">
        <v>850</v>
      </c>
    </row>
    <row r="24" spans="1:3">
      <c r="A24" s="28" t="s">
        <v>851</v>
      </c>
      <c r="B24">
        <f>(B27*((TABLES!D27)+('Database Sizing'!E19*(1024*1024))))</f>
        <v>6291670500</v>
      </c>
      <c r="C24" t="s">
        <v>852</v>
      </c>
    </row>
    <row r="27" spans="1:3">
      <c r="A27" s="28" t="s">
        <v>853</v>
      </c>
      <c r="B27">
        <f>IF('Database Sizing'!E18="Weekly",52,IF('Database Sizing'!E18="BiWeekly",26,IF('Database Sizing'!E18="Monthly",12,0)))*('Database Sizing'!E15*'Database Sizing'!E17)</f>
        <v>300</v>
      </c>
      <c r="C27" t="s">
        <v>854</v>
      </c>
    </row>
    <row r="31" spans="1:3">
      <c r="A31" t="s">
        <v>855</v>
      </c>
      <c r="B31" t="s">
        <v>856</v>
      </c>
    </row>
    <row r="32" spans="1:3">
      <c r="B32" t="s">
        <v>857</v>
      </c>
    </row>
    <row r="33" spans="1:3">
      <c r="B33" t="s">
        <v>15</v>
      </c>
    </row>
    <row r="37" spans="1:3">
      <c r="A37" t="s">
        <v>858</v>
      </c>
      <c r="B37" s="22">
        <f>'Database Sizing'!E24*(TABLES!D16+TABLES!D19)</f>
        <v>331970</v>
      </c>
      <c r="C37" t="s">
        <v>859</v>
      </c>
    </row>
    <row r="38" spans="1:3">
      <c r="A38" t="s">
        <v>860</v>
      </c>
      <c r="B38">
        <f>'Database Sizing'!E25 * 'Database Sizing'!E24 * TABLES!D17</f>
        <v>3450</v>
      </c>
      <c r="C38" t="s">
        <v>861</v>
      </c>
    </row>
    <row r="39" spans="1:3">
      <c r="A39" t="s">
        <v>862</v>
      </c>
      <c r="B39">
        <f>'Database Sizing'!E26 * 'Database Sizing'!E24 * TABLES!D18</f>
        <v>3450</v>
      </c>
      <c r="C39" t="s">
        <v>863</v>
      </c>
    </row>
    <row r="40" spans="1:3">
      <c r="A40" t="s">
        <v>864</v>
      </c>
      <c r="B40">
        <f>'Database Sizing'!E27 * 'Database Sizing'!E24 * TABLES!D20</f>
        <v>13650</v>
      </c>
      <c r="C40" t="s">
        <v>865</v>
      </c>
    </row>
    <row r="41" spans="1:3">
      <c r="A41" t="s">
        <v>866</v>
      </c>
      <c r="B41">
        <f>'Database Sizing'!E28 * 'Database Sizing'!E24 * TABLES!D21</f>
        <v>79000</v>
      </c>
      <c r="C41" t="s">
        <v>867</v>
      </c>
    </row>
    <row r="42" spans="1:3">
      <c r="A42" t="s">
        <v>868</v>
      </c>
      <c r="B42">
        <f>'Database Sizing'!E29 * 'Database Sizing'!E24 * TABLES!D22</f>
        <v>115500</v>
      </c>
      <c r="C42" t="s">
        <v>869</v>
      </c>
    </row>
    <row r="43" spans="1:3">
      <c r="A43" t="s">
        <v>870</v>
      </c>
      <c r="B43">
        <f>'Database Sizing'!E30 * 'Database Sizing'!E24 * TABLES!D28</f>
        <v>337340000</v>
      </c>
      <c r="C43" t="s">
        <v>871</v>
      </c>
    </row>
    <row r="47" spans="1:3">
      <c r="A47" t="s">
        <v>872</v>
      </c>
      <c r="B47">
        <v>24</v>
      </c>
      <c r="C47" t="s">
        <v>873</v>
      </c>
    </row>
    <row r="48" spans="1:3">
      <c r="A48" t="s">
        <v>874</v>
      </c>
      <c r="B48">
        <v>7</v>
      </c>
      <c r="C48" t="s">
        <v>875</v>
      </c>
    </row>
    <row r="49" spans="1:3">
      <c r="A49" t="s">
        <v>876</v>
      </c>
      <c r="B49">
        <v>4</v>
      </c>
      <c r="C49" t="s">
        <v>877</v>
      </c>
    </row>
    <row r="50" spans="1:3">
      <c r="A50" t="s">
        <v>878</v>
      </c>
      <c r="B50">
        <v>8</v>
      </c>
      <c r="C50" t="s">
        <v>879</v>
      </c>
    </row>
    <row r="51" spans="1:3">
      <c r="A51" t="s">
        <v>880</v>
      </c>
      <c r="B51">
        <v>2</v>
      </c>
      <c r="C51" t="s">
        <v>881</v>
      </c>
    </row>
    <row r="52" spans="1:3">
      <c r="A52" t="s">
        <v>882</v>
      </c>
      <c r="B52">
        <v>16</v>
      </c>
      <c r="C52" t="s">
        <v>883</v>
      </c>
    </row>
    <row r="53" spans="1:3">
      <c r="A53" t="s">
        <v>884</v>
      </c>
      <c r="B53">
        <v>2</v>
      </c>
      <c r="C53" t="s">
        <v>885</v>
      </c>
    </row>
    <row r="57" spans="1:3">
      <c r="A57" t="s">
        <v>886</v>
      </c>
      <c r="B57" s="22">
        <f ca="1">SUM(TABLES!D2:'TABLES'!D83)</f>
        <v>22302551</v>
      </c>
      <c r="C57" t="s">
        <v>887</v>
      </c>
    </row>
  </sheetData>
  <pageMargins left="0.7" right="0.7" top="0.75" bottom="0.75" header="0.3" footer="0.3"/>
  <pageSetup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0D0DBF78E7573498E57FF5AEF12177C" ma:contentTypeVersion="17" ma:contentTypeDescription="Create a new document." ma:contentTypeScope="" ma:versionID="c780bb17d80570415433980455b0801f">
  <xsd:schema xmlns:xsd="http://www.w3.org/2001/XMLSchema" xmlns:xs="http://www.w3.org/2001/XMLSchema" xmlns:p="http://schemas.microsoft.com/office/2006/metadata/properties" xmlns:ns2="0c7b88d9-e746-476a-9481-c5b43b24eb14" xmlns:ns3="697714b7-1f72-4f8d-a841-76860ca5a7cc" xmlns:ns4="a1b42fff-3491-42b9-b67c-3fbac2e58215" targetNamespace="http://schemas.microsoft.com/office/2006/metadata/properties" ma:root="true" ma:fieldsID="a0f755972ccf595a18b4ee17921657a4" ns2:_="" ns3:_="" ns4:_="">
    <xsd:import namespace="0c7b88d9-e746-476a-9481-c5b43b24eb14"/>
    <xsd:import namespace="697714b7-1f72-4f8d-a841-76860ca5a7cc"/>
    <xsd:import namespace="a1b42fff-3491-42b9-b67c-3fbac2e5821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7b88d9-e746-476a-9481-c5b43b24eb1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7714b7-1f72-4f8d-a841-76860ca5a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5d066b9f-01a5-4ae2-9820-f7f0feb12b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b42fff-3491-42b9-b67c-3fbac2e58215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2f96d4d-4fdc-479a-9013-45d7c80c02b1}" ma:internalName="TaxCatchAll" ma:showField="CatchAllData" ma:web="0c7b88d9-e746-476a-9481-c5b43b24eb1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97714b7-1f72-4f8d-a841-76860ca5a7cc">
      <Terms xmlns="http://schemas.microsoft.com/office/infopath/2007/PartnerControls"/>
    </lcf76f155ced4ddcb4097134ff3c332f>
    <TaxCatchAll xmlns="a1b42fff-3491-42b9-b67c-3fbac2e58215" xsi:nil="true"/>
  </documentManagement>
</p:properties>
</file>

<file path=customXml/itemProps1.xml><?xml version="1.0" encoding="utf-8"?>
<ds:datastoreItem xmlns:ds="http://schemas.openxmlformats.org/officeDocument/2006/customXml" ds:itemID="{F8A58FC1-B19C-4E96-852F-19FCC40C0C49}"/>
</file>

<file path=customXml/itemProps2.xml><?xml version="1.0" encoding="utf-8"?>
<ds:datastoreItem xmlns:ds="http://schemas.openxmlformats.org/officeDocument/2006/customXml" ds:itemID="{277E5FF9-27FA-4FBA-9743-C28882AB3713}"/>
</file>

<file path=customXml/itemProps3.xml><?xml version="1.0" encoding="utf-8"?>
<ds:datastoreItem xmlns:ds="http://schemas.openxmlformats.org/officeDocument/2006/customXml" ds:itemID="{06F93204-3367-4162-9021-C980FCB63EA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WST Pacific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Deltek Acumen Touchstone Database Size Estimator</dc:title>
  <dc:subject/>
  <dc:creator>Preferred Customer</dc:creator>
  <cp:keywords/>
  <dc:description/>
  <cp:lastModifiedBy>Kat Baleva</cp:lastModifiedBy>
  <cp:revision/>
  <dcterms:created xsi:type="dcterms:W3CDTF">2000-06-15T10:59:15Z</dcterms:created>
  <dcterms:modified xsi:type="dcterms:W3CDTF">2026-04-24T05:54:50Z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cf76f155ced4ddcb4097134ff3c332f">
    <vt:lpwstr/>
  </property>
  <property fmtid="{D5CDD505-2E9C-101B-9397-08002B2CF9AE}" pid="3" name="TaxCatchAll">
    <vt:lpwstr/>
  </property>
  <property fmtid="{D5CDD505-2E9C-101B-9397-08002B2CF9AE}" pid="4" name="MediaServiceImageTags">
    <vt:lpwstr/>
  </property>
  <property fmtid="{D5CDD505-2E9C-101B-9397-08002B2CF9AE}" pid="5" name="ContentTypeId">
    <vt:lpwstr>0x010100A0D0DBF78E7573498E57FF5AEF12177C</vt:lpwstr>
  </property>
</Properties>
</file>